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lincsark\Desktop\Nógrád 4 rész újra\Árazatlan küldendő táblázatok KBO\"/>
    </mc:Choice>
  </mc:AlternateContent>
  <xr:revisionPtr revIDLastSave="0" documentId="13_ncr:1_{4675A2D4-A0B8-4F23-AC20-80383D4F0B9D}" xr6:coauthVersionLast="47" xr6:coauthVersionMax="47" xr10:uidLastSave="{00000000-0000-0000-0000-000000000000}"/>
  <bookViews>
    <workbookView xWindow="-120" yWindow="-120" windowWidth="29040" windowHeight="15990" xr2:uid="{3E45D5B5-D167-48AE-BEAF-9C96BA3205CA}"/>
  </bookViews>
  <sheets>
    <sheet name="Kenyér-pékáru " sheetId="1" r:id="rId1"/>
  </sheets>
  <definedNames>
    <definedName name="_xlnm._FilterDatabase" localSheetId="0" hidden="1">'Kenyér-pékáru '!$B$1:$B$70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5" i="1" l="1"/>
  <c r="H5" i="1" l="1"/>
  <c r="J14" i="1"/>
  <c r="H60" i="1"/>
  <c r="H61" i="1"/>
  <c r="H62" i="1"/>
  <c r="H63" i="1"/>
  <c r="H64" i="1"/>
  <c r="H65" i="1"/>
  <c r="H66" i="1"/>
  <c r="H59" i="1"/>
  <c r="H5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38" i="1"/>
  <c r="H31" i="1"/>
  <c r="H32" i="1"/>
  <c r="H33" i="1"/>
  <c r="H34" i="1"/>
  <c r="H30" i="1"/>
  <c r="H22" i="1"/>
  <c r="H23" i="1"/>
  <c r="H24" i="1"/>
  <c r="H25" i="1"/>
  <c r="H26" i="1"/>
  <c r="H27" i="1"/>
  <c r="H28" i="1"/>
  <c r="H29" i="1"/>
  <c r="H21" i="1"/>
  <c r="H13" i="1"/>
  <c r="H14" i="1"/>
  <c r="H15" i="1"/>
  <c r="H12" i="1"/>
  <c r="H7" i="1"/>
  <c r="H8" i="1"/>
  <c r="H9" i="1"/>
  <c r="H10" i="1"/>
  <c r="H6" i="1"/>
  <c r="L14" i="1" l="1"/>
  <c r="M14" i="1" s="1"/>
  <c r="J5" i="1" l="1"/>
  <c r="J6" i="1"/>
  <c r="L6" i="1" s="1"/>
  <c r="J7" i="1"/>
  <c r="L7" i="1" s="1"/>
  <c r="J8" i="1"/>
  <c r="J9" i="1"/>
  <c r="L9" i="1" s="1"/>
  <c r="M9" i="1" s="1"/>
  <c r="J10" i="1"/>
  <c r="L10" i="1" s="1"/>
  <c r="M10" i="1" s="1"/>
  <c r="J12" i="1"/>
  <c r="L12" i="1" s="1"/>
  <c r="J13" i="1"/>
  <c r="L13" i="1" s="1"/>
  <c r="J15" i="1"/>
  <c r="H16" i="1"/>
  <c r="J16" i="1" s="1"/>
  <c r="H17" i="1"/>
  <c r="J17" i="1" s="1"/>
  <c r="H19" i="1"/>
  <c r="J19" i="1" s="1"/>
  <c r="H20" i="1"/>
  <c r="J20" i="1" s="1"/>
  <c r="J21" i="1"/>
  <c r="L21" i="1" s="1"/>
  <c r="M21" i="1" s="1"/>
  <c r="J22" i="1"/>
  <c r="J23" i="1"/>
  <c r="J24" i="1"/>
  <c r="L24" i="1" s="1"/>
  <c r="J25" i="1"/>
  <c r="L25" i="1" s="1"/>
  <c r="J26" i="1"/>
  <c r="L26" i="1" s="1"/>
  <c r="M26" i="1" s="1"/>
  <c r="J27" i="1"/>
  <c r="J28" i="1"/>
  <c r="L28" i="1" s="1"/>
  <c r="M28" i="1" s="1"/>
  <c r="J29" i="1"/>
  <c r="L29" i="1" s="1"/>
  <c r="J30" i="1"/>
  <c r="J31" i="1"/>
  <c r="L31" i="1" s="1"/>
  <c r="M31" i="1" s="1"/>
  <c r="J32" i="1"/>
  <c r="L32" i="1" s="1"/>
  <c r="M32" i="1" s="1"/>
  <c r="J33" i="1"/>
  <c r="L33" i="1" s="1"/>
  <c r="J34" i="1"/>
  <c r="L34" i="1" s="1"/>
  <c r="H35" i="1"/>
  <c r="J35" i="1"/>
  <c r="H36" i="1"/>
  <c r="J36" i="1" s="1"/>
  <c r="L36" i="1" s="1"/>
  <c r="H37" i="1"/>
  <c r="J37" i="1" s="1"/>
  <c r="L37" i="1" s="1"/>
  <c r="J38" i="1"/>
  <c r="L38" i="1" s="1"/>
  <c r="M38" i="1" s="1"/>
  <c r="J39" i="1"/>
  <c r="L39" i="1" s="1"/>
  <c r="M39" i="1" s="1"/>
  <c r="J40" i="1"/>
  <c r="L40" i="1" s="1"/>
  <c r="J41" i="1"/>
  <c r="L41" i="1" s="1"/>
  <c r="J42" i="1"/>
  <c r="L42" i="1" s="1"/>
  <c r="J43" i="1"/>
  <c r="L43" i="1" s="1"/>
  <c r="J44" i="1"/>
  <c r="J45" i="1"/>
  <c r="L45" i="1" s="1"/>
  <c r="M45" i="1" s="1"/>
  <c r="J46" i="1"/>
  <c r="L46" i="1" s="1"/>
  <c r="J47" i="1"/>
  <c r="L47" i="1" s="1"/>
  <c r="J48" i="1"/>
  <c r="L48" i="1"/>
  <c r="J49" i="1"/>
  <c r="L49" i="1" s="1"/>
  <c r="J50" i="1"/>
  <c r="J51" i="1"/>
  <c r="L51" i="1" s="1"/>
  <c r="J52" i="1"/>
  <c r="J53" i="1"/>
  <c r="L53" i="1" s="1"/>
  <c r="M53" i="1" s="1"/>
  <c r="J54" i="1"/>
  <c r="L54" i="1" s="1"/>
  <c r="J55" i="1"/>
  <c r="L55" i="1" s="1"/>
  <c r="J56" i="1"/>
  <c r="H57" i="1"/>
  <c r="J57" i="1"/>
  <c r="J58" i="1"/>
  <c r="L58" i="1" s="1"/>
  <c r="J59" i="1"/>
  <c r="L59" i="1" s="1"/>
  <c r="J60" i="1"/>
  <c r="L60" i="1"/>
  <c r="J61" i="1"/>
  <c r="L61" i="1" s="1"/>
  <c r="M61" i="1" s="1"/>
  <c r="J62" i="1"/>
  <c r="J63" i="1"/>
  <c r="L63" i="1" s="1"/>
  <c r="J64" i="1"/>
  <c r="L64" i="1" s="1"/>
  <c r="J65" i="1"/>
  <c r="J66" i="1"/>
  <c r="L66" i="1" s="1"/>
  <c r="M66" i="1" s="1"/>
  <c r="C67" i="1"/>
  <c r="B68" i="1"/>
  <c r="B69" i="1"/>
  <c r="B70" i="1" l="1"/>
  <c r="L65" i="1"/>
  <c r="M65" i="1" s="1"/>
  <c r="M58" i="1"/>
  <c r="M51" i="1"/>
  <c r="L52" i="1"/>
  <c r="M52" i="1" s="1"/>
  <c r="M37" i="1"/>
  <c r="L62" i="1"/>
  <c r="M62" i="1" s="1"/>
  <c r="L57" i="1"/>
  <c r="M57" i="1" s="1"/>
  <c r="L56" i="1"/>
  <c r="M56" i="1" s="1"/>
  <c r="L44" i="1"/>
  <c r="M44" i="1" s="1"/>
  <c r="M36" i="1"/>
  <c r="L30" i="1"/>
  <c r="M30" i="1" s="1"/>
  <c r="M7" i="1"/>
  <c r="M64" i="1"/>
  <c r="M60" i="1"/>
  <c r="M48" i="1"/>
  <c r="M25" i="1"/>
  <c r="M55" i="1"/>
  <c r="L50" i="1"/>
  <c r="M50" i="1" s="1"/>
  <c r="M49" i="1"/>
  <c r="M43" i="1"/>
  <c r="L35" i="1"/>
  <c r="M35" i="1" s="1"/>
  <c r="M34" i="1"/>
  <c r="L15" i="1"/>
  <c r="M15" i="1" s="1"/>
  <c r="L23" i="1"/>
  <c r="M23" i="1" s="1"/>
  <c r="L19" i="1"/>
  <c r="M19" i="1" s="1"/>
  <c r="L27" i="1"/>
  <c r="M27" i="1" s="1"/>
  <c r="M17" i="1"/>
  <c r="L17" i="1"/>
  <c r="L22" i="1"/>
  <c r="M22" i="1" s="1"/>
  <c r="L16" i="1"/>
  <c r="M16" i="1" s="1"/>
  <c r="L20" i="1"/>
  <c r="M20" i="1" s="1"/>
  <c r="L8" i="1"/>
  <c r="M8" i="1" s="1"/>
  <c r="M5" i="1"/>
  <c r="J67" i="1"/>
  <c r="M63" i="1"/>
  <c r="M59" i="1"/>
  <c r="M54" i="1"/>
  <c r="M47" i="1"/>
  <c r="M46" i="1"/>
  <c r="M42" i="1"/>
  <c r="M41" i="1"/>
  <c r="M40" i="1"/>
  <c r="M33" i="1"/>
  <c r="M29" i="1"/>
  <c r="M24" i="1"/>
  <c r="M13" i="1"/>
  <c r="M12" i="1"/>
  <c r="M6" i="1"/>
  <c r="L67" i="1" l="1"/>
  <c r="M67" i="1"/>
</calcChain>
</file>

<file path=xl/sharedStrings.xml><?xml version="1.0" encoding="utf-8"?>
<sst xmlns="http://schemas.openxmlformats.org/spreadsheetml/2006/main" count="295" uniqueCount="107">
  <si>
    <t>összesen:</t>
  </si>
  <si>
    <t>DB</t>
  </si>
  <si>
    <t xml:space="preserve">A felolvasólapon feltüntetendő nettó ajánlati összeg </t>
  </si>
  <si>
    <t>KG</t>
  </si>
  <si>
    <t>Összesen</t>
  </si>
  <si>
    <t>Feleleljen  meg a 152/2009. (XI.12) FVM rendelet előírásainak</t>
  </si>
  <si>
    <t>45-60</t>
  </si>
  <si>
    <t>TÚRÓS TÁSKA</t>
  </si>
  <si>
    <t>50-60</t>
  </si>
  <si>
    <t>120-1000</t>
  </si>
  <si>
    <t>KUGLÓF</t>
  </si>
  <si>
    <t>55-70</t>
  </si>
  <si>
    <t>90-100</t>
  </si>
  <si>
    <t>90-110</t>
  </si>
  <si>
    <t>110-130</t>
  </si>
  <si>
    <t>50-70</t>
  </si>
  <si>
    <t>45-55</t>
  </si>
  <si>
    <t>Minumum 20% tölteléktartalom</t>
  </si>
  <si>
    <t>500-1000</t>
  </si>
  <si>
    <t>MAZSOLÁS KALÁCS</t>
  </si>
  <si>
    <t>FOSZLÓS KALÁCS</t>
  </si>
  <si>
    <t>KAKAÓS KALÁCS</t>
  </si>
  <si>
    <t>FONOTT KALÁCS</t>
  </si>
  <si>
    <t>KALÁCS</t>
  </si>
  <si>
    <t>POGÁCSA LEVELES</t>
  </si>
  <si>
    <t>30-60</t>
  </si>
  <si>
    <t>POGÁCSA ÉLESZTŐS</t>
  </si>
  <si>
    <t>FINOMPÉKÁRU</t>
  </si>
  <si>
    <t>40-55</t>
  </si>
  <si>
    <t>KIFLIK-ZSEMLÉK</t>
  </si>
  <si>
    <t>Szeletelt, csomagolt forma kenyér</t>
  </si>
  <si>
    <t>SZÁRAZ KENYÉR</t>
  </si>
  <si>
    <t>x</t>
  </si>
  <si>
    <t>GRAHAM KENYÉR</t>
  </si>
  <si>
    <t>KORPÁS KENYÉR</t>
  </si>
  <si>
    <t>TELJES KIÖRLÉSŰ KENYÉR</t>
  </si>
  <si>
    <t>FÉLBARNA KENYÉR</t>
  </si>
  <si>
    <t>FEHÉR KENYÉR</t>
  </si>
  <si>
    <t>KENYÉRFÉLÉK</t>
  </si>
  <si>
    <t>Gyártmánylap 
(X  jel esetén kötelező az ajánlathoz csatolni)</t>
  </si>
  <si>
    <t>Termékre vonatkozó egyéb előírások (kiszerelési egység, csomagolás stb.)</t>
  </si>
  <si>
    <t>Termékre vonatkozó speciális  minőségi előírások</t>
  </si>
  <si>
    <t>Termékre vonatkozó közösségi vagy nemzeti jogszabály szerinti előírások</t>
  </si>
  <si>
    <t>Érték összesen (bruttó)</t>
  </si>
  <si>
    <t>ÁFA összege (Ft)</t>
  </si>
  <si>
    <t>ÁFA mértéke (%)</t>
  </si>
  <si>
    <t>Érték összesen (nettó)</t>
  </si>
  <si>
    <t xml:space="preserve">Nettó egységár (Ft/egység)* 
*A H oszlopban található adat vonatkozásában. </t>
  </si>
  <si>
    <t xml:space="preserve">A megajánlott tömegű termékre vonatkozó mennyiség (db)
</t>
  </si>
  <si>
    <t>Megajánlott termék tömege (gramm)</t>
  </si>
  <si>
    <r>
      <t xml:space="preserve">Ajánlatkérő O oszlopban tett elvárásaira vonatkozó ajánlattevő által tett </t>
    </r>
    <r>
      <rPr>
        <b/>
        <u/>
        <sz val="12"/>
        <rFont val="Nunito"/>
        <charset val="238"/>
      </rPr>
      <t>megajánlásra vonatkozó adatok</t>
    </r>
  </si>
  <si>
    <t>Megajánlott termék gyártója vagy forgalmazója nevének feltüntetése</t>
  </si>
  <si>
    <t>Beszerezni kívánt termék előírt tömege/tartománya 
(gramm)</t>
  </si>
  <si>
    <t>Beszerezni kívánt összmennyiség  az előírt tömegre/térfogatra</t>
  </si>
  <si>
    <t>Beszerezni kívánt összmennyiség egysége 
(kg, db)</t>
  </si>
  <si>
    <t>Megnevezés</t>
  </si>
  <si>
    <t>Védett oszlop/ Ajánlatkérő tölti ki</t>
  </si>
  <si>
    <t>Védett oszlop</t>
  </si>
  <si>
    <t>Ajánlattevő tölti ki</t>
  </si>
  <si>
    <t>Reménysugár Integrált Szociális és Gyermekvédelmi Intézmény Nógrád Vármegye  2660 Balassagyarmat, Szontágh Pál utca 44.</t>
  </si>
  <si>
    <t xml:space="preserve">Intézmény neve: </t>
  </si>
  <si>
    <t xml:space="preserve">KIFLI KORPÁS </t>
  </si>
  <si>
    <t xml:space="preserve">KIFLI ZEBRA </t>
  </si>
  <si>
    <t xml:space="preserve">KIFLI GRAHAM </t>
  </si>
  <si>
    <t xml:space="preserve">KIFLI TEJES </t>
  </si>
  <si>
    <t xml:space="preserve">KIFLI SAJTOS </t>
  </si>
  <si>
    <t xml:space="preserve">VIZES KIFLI </t>
  </si>
  <si>
    <t xml:space="preserve">SAJTOS RÚD </t>
  </si>
  <si>
    <t xml:space="preserve">POGÁCSA TÚRÓS </t>
  </si>
  <si>
    <t xml:space="preserve">POGÁCSA MAGVAS </t>
  </si>
  <si>
    <t xml:space="preserve">POGÁCSA SAJTOS </t>
  </si>
  <si>
    <t xml:space="preserve">POGÁCSA TÖKMAGOS </t>
  </si>
  <si>
    <t xml:space="preserve">STANGLI SAJTOS </t>
  </si>
  <si>
    <t xml:space="preserve">STANGLI SAJTOS BACONOS </t>
  </si>
  <si>
    <t xml:space="preserve">BRIÓS KICSI </t>
  </si>
  <si>
    <t xml:space="preserve">BRIÓS  </t>
  </si>
  <si>
    <t xml:space="preserve">PIZZÁS RÚD </t>
  </si>
  <si>
    <t xml:space="preserve">PIZZÁS CSIGA </t>
  </si>
  <si>
    <t xml:space="preserve">SZILVÁS PAPUCS </t>
  </si>
  <si>
    <t xml:space="preserve">KORNSPITZT </t>
  </si>
  <si>
    <t xml:space="preserve">FÁNK ÍZES </t>
  </si>
  <si>
    <t xml:space="preserve">FÁNK CSOKIS </t>
  </si>
  <si>
    <t xml:space="preserve">FÁNK </t>
  </si>
  <si>
    <t xml:space="preserve">ÖKÖRSZEM </t>
  </si>
  <si>
    <t xml:space="preserve">MEGGYES TÁSKA </t>
  </si>
  <si>
    <t>MEGGYES KAGYLÓ</t>
  </si>
  <si>
    <t xml:space="preserve">KAKAÓS CSIGA </t>
  </si>
  <si>
    <t xml:space="preserve">DIÓS BÚRKIFLI </t>
  </si>
  <si>
    <t xml:space="preserve">FAHÉJAS CSIGA </t>
  </si>
  <si>
    <t xml:space="preserve">MEGGYES KISBATYU </t>
  </si>
  <si>
    <t xml:space="preserve">CROISSANT SAJTOS </t>
  </si>
  <si>
    <t xml:space="preserve">CROISSANT VANÍLIÁS </t>
  </si>
  <si>
    <t xml:space="preserve">CROISSANT CSOKIS </t>
  </si>
  <si>
    <t xml:space="preserve">CROISSANT BARACKOS </t>
  </si>
  <si>
    <t xml:space="preserve">FINOM FONOTT KALÁCS </t>
  </si>
  <si>
    <t xml:space="preserve">ZSEMLE VÁGOTT </t>
  </si>
  <si>
    <t xml:space="preserve">ZSEMLE KORPÁS VÁGOTT </t>
  </si>
  <si>
    <t xml:space="preserve">ZSEMLE KORPÁS </t>
  </si>
  <si>
    <t xml:space="preserve">ZSEMLE VIZES </t>
  </si>
  <si>
    <t xml:space="preserve">ZSEMLE ROZS </t>
  </si>
  <si>
    <t xml:space="preserve">TELJES KIŐRLÉSŰ ZSEMLE </t>
  </si>
  <si>
    <t xml:space="preserve">Legalább 20% gyümölcsíz tartalommal. Bármilyen barackból készült lekvárral elfogadjuk. </t>
  </si>
  <si>
    <t>töltelék nélküli</t>
  </si>
  <si>
    <t xml:space="preserve">BÚRKIFLI DIÓS </t>
  </si>
  <si>
    <t xml:space="preserve">BÚRKIFLI MÁKOS </t>
  </si>
  <si>
    <t xml:space="preserve">CSIGA DIÓPÓTLÓ DIÓÍZŰ ŐRLEMÉNNYEL </t>
  </si>
  <si>
    <t xml:space="preserve">BÚRKIFLI DIÓPÓTLÓ DIÓÍZŰ ŐRLEMÉNNYEL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</si>
</sst>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F_t_-;\-* #,##0.00\ _F_t_-;_-* \-??\ _F_t_-;_-@_-"/>
    <numFmt numFmtId="165" formatCode="#,##0&quot; Ft&quot;"/>
  </numFmts>
  <fonts count="14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sz val="10"/>
      <name val="Nunito"/>
      <charset val="238"/>
    </font>
    <font>
      <sz val="16"/>
      <color rgb="FF000000"/>
      <name val="Nunito"/>
      <charset val="238"/>
    </font>
    <font>
      <sz val="12"/>
      <color rgb="FF000000"/>
      <name val="Nunito"/>
      <charset val="238"/>
    </font>
    <font>
      <b/>
      <sz val="12"/>
      <color rgb="FF000000"/>
      <name val="Nunito"/>
      <charset val="238"/>
    </font>
    <font>
      <sz val="11"/>
      <name val="Nunito"/>
      <charset val="238"/>
    </font>
    <font>
      <sz val="11"/>
      <color rgb="FF000000"/>
      <name val="Nunito"/>
      <charset val="238"/>
    </font>
    <font>
      <sz val="11"/>
      <color rgb="FF000000"/>
      <name val="Calibri"/>
      <family val="2"/>
      <charset val="238"/>
    </font>
    <font>
      <sz val="11"/>
      <color rgb="FF00B0F0"/>
      <name val="Nunito"/>
      <charset val="238"/>
    </font>
    <font>
      <b/>
      <sz val="12"/>
      <name val="Nunito"/>
      <charset val="238"/>
    </font>
    <font>
      <sz val="11"/>
      <color rgb="FF000000"/>
      <name val="Calibri"/>
      <family val="2"/>
      <charset val="1"/>
    </font>
    <font>
      <sz val="11"/>
      <color rgb="FFFFFFFF"/>
      <name val="Nunito"/>
      <charset val="238"/>
    </font>
    <font>
      <b/>
      <u/>
      <sz val="12"/>
      <name val="Nunito"/>
      <charset val="238"/>
    </font>
  </fonts>
  <fills count="17">
    <fill>
      <patternFill patternType="none"/>
    </fill>
    <fill>
      <patternFill patternType="gray125"/>
    </fill>
    <fill>
      <patternFill patternType="solid">
        <fgColor rgb="FFFFFF38"/>
        <bgColor rgb="FFFFFF6D"/>
      </patternFill>
    </fill>
    <fill>
      <patternFill patternType="solid">
        <fgColor rgb="FFFFBF00"/>
        <bgColor rgb="FFFFC000"/>
      </patternFill>
    </fill>
    <fill>
      <patternFill patternType="solid">
        <fgColor rgb="FFFFFFD7"/>
        <bgColor rgb="FFFFFFFF"/>
      </patternFill>
    </fill>
    <fill>
      <patternFill patternType="solid">
        <fgColor rgb="FFC0C0C0"/>
        <bgColor rgb="FFCCCCFF"/>
      </patternFill>
    </fill>
    <fill>
      <patternFill patternType="solid">
        <fgColor rgb="FFFFFFFF"/>
        <bgColor rgb="FFFFFFD7"/>
      </patternFill>
    </fill>
    <fill>
      <patternFill patternType="solid">
        <fgColor theme="9" tint="0.59999389629810485"/>
        <bgColor rgb="FFFFFFFF"/>
      </patternFill>
    </fill>
    <fill>
      <patternFill patternType="solid">
        <fgColor theme="9" tint="0.39997558519241921"/>
        <bgColor rgb="FFFFFFD7"/>
      </patternFill>
    </fill>
    <fill>
      <patternFill patternType="solid">
        <fgColor theme="0"/>
        <bgColor rgb="FFFFFFD7"/>
      </patternFill>
    </fill>
    <fill>
      <patternFill patternType="solid">
        <fgColor rgb="FFFFFF00"/>
        <bgColor rgb="FFFFFF38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rgb="FFFFC000"/>
      </patternFill>
    </fill>
    <fill>
      <patternFill patternType="solid">
        <fgColor theme="9" tint="0.39997558519241921"/>
        <bgColor rgb="FFFFFF6D"/>
      </patternFill>
    </fill>
    <fill>
      <patternFill patternType="solid">
        <fgColor theme="9" tint="0.39997558519241921"/>
        <bgColor rgb="FFFFFF38"/>
      </patternFill>
    </fill>
    <fill>
      <patternFill patternType="solid">
        <fgColor theme="9" tint="0.39997558519241921"/>
        <bgColor rgb="FFFFBF00"/>
      </patternFill>
    </fill>
    <fill>
      <patternFill patternType="solid">
        <fgColor theme="9" tint="0.39997558519241921"/>
        <bgColor rgb="FFFFC000"/>
      </patternFill>
    </fill>
  </fills>
  <borders count="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4">
    <xf numFmtId="0" fontId="0" fillId="0" borderId="0"/>
    <xf numFmtId="164" fontId="1" fillId="0" borderId="0" applyBorder="0" applyProtection="0"/>
    <xf numFmtId="0" fontId="8" fillId="0" borderId="0"/>
    <xf numFmtId="0" fontId="11" fillId="0" borderId="0"/>
  </cellStyleXfs>
  <cellXfs count="81">
    <xf numFmtId="0" fontId="0" fillId="0" borderId="0" xfId="0"/>
    <xf numFmtId="0" fontId="2" fillId="0" borderId="0" xfId="0" applyFont="1"/>
    <xf numFmtId="164" fontId="2" fillId="0" borderId="0" xfId="1" applyFont="1" applyBorder="1" applyProtection="1"/>
    <xf numFmtId="164" fontId="2" fillId="0" borderId="0" xfId="1" applyFont="1" applyBorder="1" applyProtection="1">
      <protection locked="0"/>
    </xf>
    <xf numFmtId="2" fontId="2" fillId="0" borderId="0" xfId="1" applyNumberFormat="1" applyFont="1" applyBorder="1" applyProtection="1">
      <protection locked="0"/>
    </xf>
    <xf numFmtId="164" fontId="3" fillId="0" borderId="0" xfId="1" applyFont="1" applyBorder="1" applyAlignment="1" applyProtection="1">
      <alignment horizontal="center"/>
    </xf>
    <xf numFmtId="164" fontId="3" fillId="0" borderId="0" xfId="1" applyFont="1" applyBorder="1" applyProtection="1"/>
    <xf numFmtId="165" fontId="5" fillId="3" borderId="2" xfId="1" applyNumberFormat="1" applyFont="1" applyFill="1" applyBorder="1" applyAlignment="1" applyProtection="1">
      <alignment horizontal="center"/>
    </xf>
    <xf numFmtId="2" fontId="4" fillId="3" borderId="2" xfId="1" applyNumberFormat="1" applyFont="1" applyFill="1" applyBorder="1" applyAlignment="1" applyProtection="1">
      <alignment horizontal="center"/>
      <protection locked="0"/>
    </xf>
    <xf numFmtId="164" fontId="4" fillId="3" borderId="2" xfId="1" applyFont="1" applyFill="1" applyBorder="1" applyAlignment="1" applyProtection="1">
      <alignment horizontal="center"/>
      <protection locked="0"/>
    </xf>
    <xf numFmtId="3" fontId="5" fillId="3" borderId="2" xfId="1" applyNumberFormat="1" applyFont="1" applyFill="1" applyBorder="1" applyAlignment="1" applyProtection="1">
      <alignment horizontal="center"/>
      <protection locked="0"/>
    </xf>
    <xf numFmtId="164" fontId="4" fillId="3" borderId="2" xfId="1" applyFont="1" applyFill="1" applyBorder="1" applyAlignment="1" applyProtection="1">
      <alignment horizontal="center"/>
    </xf>
    <xf numFmtId="164" fontId="5" fillId="3" borderId="2" xfId="1" applyFont="1" applyFill="1" applyBorder="1" applyProtection="1"/>
    <xf numFmtId="0" fontId="6" fillId="4" borderId="3" xfId="1" applyNumberFormat="1" applyFont="1" applyFill="1" applyBorder="1" applyAlignment="1" applyProtection="1">
      <alignment horizontal="center" wrapText="1"/>
    </xf>
    <xf numFmtId="165" fontId="4" fillId="5" borderId="4" xfId="1" applyNumberFormat="1" applyFont="1" applyFill="1" applyBorder="1" applyAlignment="1" applyProtection="1">
      <alignment horizontal="center"/>
    </xf>
    <xf numFmtId="165" fontId="4" fillId="5" borderId="3" xfId="1" applyNumberFormat="1" applyFont="1" applyFill="1" applyBorder="1" applyAlignment="1" applyProtection="1">
      <alignment horizontal="center"/>
    </xf>
    <xf numFmtId="3" fontId="4" fillId="6" borderId="3" xfId="1" applyNumberFormat="1" applyFont="1" applyFill="1" applyBorder="1" applyAlignment="1" applyProtection="1">
      <alignment horizontal="center"/>
      <protection locked="0"/>
    </xf>
    <xf numFmtId="165" fontId="4" fillId="5" borderId="3" xfId="1" applyNumberFormat="1" applyFont="1" applyFill="1" applyBorder="1" applyAlignment="1" applyProtection="1">
      <alignment horizontal="center" vertical="center" wrapText="1"/>
    </xf>
    <xf numFmtId="165" fontId="4" fillId="6" borderId="3" xfId="1" applyNumberFormat="1" applyFont="1" applyFill="1" applyBorder="1" applyAlignment="1" applyProtection="1">
      <alignment horizontal="center" vertical="center" wrapText="1"/>
      <protection locked="0"/>
    </xf>
    <xf numFmtId="3" fontId="7" fillId="5" borderId="3" xfId="1" applyNumberFormat="1" applyFont="1" applyFill="1" applyBorder="1" applyAlignment="1" applyProtection="1">
      <alignment horizontal="center" vertical="center" wrapText="1"/>
    </xf>
    <xf numFmtId="0" fontId="4" fillId="6" borderId="3" xfId="1" applyNumberFormat="1" applyFont="1" applyFill="1" applyBorder="1" applyAlignment="1" applyProtection="1">
      <alignment horizontal="center" vertical="center" wrapText="1"/>
      <protection locked="0"/>
    </xf>
    <xf numFmtId="3" fontId="4" fillId="6" borderId="3" xfId="1" applyNumberFormat="1" applyFont="1" applyFill="1" applyBorder="1" applyAlignment="1" applyProtection="1">
      <alignment horizontal="center" vertical="center" wrapText="1"/>
      <protection locked="0"/>
    </xf>
    <xf numFmtId="0" fontId="4" fillId="6" borderId="3" xfId="1" applyNumberFormat="1" applyFont="1" applyFill="1" applyBorder="1" applyAlignment="1" applyProtection="1">
      <alignment horizontal="center"/>
      <protection locked="0"/>
    </xf>
    <xf numFmtId="3" fontId="4" fillId="9" borderId="3" xfId="1" applyNumberFormat="1" applyFont="1" applyFill="1" applyBorder="1" applyAlignment="1" applyProtection="1">
      <alignment horizontal="left" vertical="center" wrapText="1"/>
      <protection locked="0"/>
    </xf>
    <xf numFmtId="165" fontId="4" fillId="10" borderId="4" xfId="1" applyNumberFormat="1" applyFont="1" applyFill="1" applyBorder="1" applyAlignment="1" applyProtection="1">
      <alignment horizontal="center"/>
    </xf>
    <xf numFmtId="165" fontId="4" fillId="10" borderId="3" xfId="1" applyNumberFormat="1" applyFont="1" applyFill="1" applyBorder="1" applyAlignment="1" applyProtection="1">
      <alignment horizontal="center"/>
    </xf>
    <xf numFmtId="165" fontId="4" fillId="10" borderId="3" xfId="1" applyNumberFormat="1" applyFont="1" applyFill="1" applyBorder="1" applyAlignment="1" applyProtection="1">
      <alignment horizontal="center" vertical="center" wrapText="1"/>
    </xf>
    <xf numFmtId="165" fontId="4" fillId="10" borderId="3" xfId="1" applyNumberFormat="1" applyFont="1" applyFill="1" applyBorder="1" applyAlignment="1" applyProtection="1">
      <alignment horizontal="center" vertical="center" wrapText="1"/>
      <protection locked="0"/>
    </xf>
    <xf numFmtId="3" fontId="4" fillId="10" borderId="3" xfId="1" applyNumberFormat="1" applyFont="1" applyFill="1" applyBorder="1" applyAlignment="1" applyProtection="1">
      <alignment horizontal="center" vertical="center" wrapText="1"/>
    </xf>
    <xf numFmtId="3" fontId="4" fillId="10" borderId="3" xfId="1" applyNumberFormat="1" applyFont="1" applyFill="1" applyBorder="1" applyAlignment="1" applyProtection="1">
      <alignment horizontal="center" vertical="center" wrapText="1"/>
      <protection locked="0"/>
    </xf>
    <xf numFmtId="0" fontId="4" fillId="10" borderId="3" xfId="1" applyNumberFormat="1" applyFont="1" applyFill="1" applyBorder="1" applyAlignment="1" applyProtection="1">
      <alignment horizontal="center"/>
      <protection locked="0"/>
    </xf>
    <xf numFmtId="1" fontId="4" fillId="10" borderId="3" xfId="1" applyNumberFormat="1" applyFont="1" applyFill="1" applyBorder="1" applyAlignment="1" applyProtection="1">
      <alignment horizontal="center" vertical="center" wrapText="1"/>
    </xf>
    <xf numFmtId="1" fontId="5" fillId="10" borderId="3" xfId="1" applyNumberFormat="1" applyFont="1" applyFill="1" applyBorder="1" applyAlignment="1" applyProtection="1">
      <alignment horizontal="left" vertical="center" wrapText="1"/>
    </xf>
    <xf numFmtId="164" fontId="4" fillId="10" borderId="3" xfId="1" applyFont="1" applyFill="1" applyBorder="1" applyAlignment="1" applyProtection="1">
      <alignment horizontal="center" vertical="center" wrapText="1"/>
    </xf>
    <xf numFmtId="164" fontId="10" fillId="10" borderId="3" xfId="1" applyFont="1" applyFill="1" applyBorder="1" applyProtection="1"/>
    <xf numFmtId="164" fontId="12" fillId="9" borderId="0" xfId="1" applyFont="1" applyFill="1" applyBorder="1" applyProtection="1"/>
    <xf numFmtId="164" fontId="2" fillId="11" borderId="0" xfId="1" applyFont="1" applyFill="1" applyBorder="1" applyProtection="1"/>
    <xf numFmtId="164" fontId="2" fillId="12" borderId="3" xfId="1" applyFont="1" applyFill="1" applyBorder="1" applyAlignment="1" applyProtection="1">
      <alignment horizontal="center"/>
    </xf>
    <xf numFmtId="165" fontId="10" fillId="12" borderId="4" xfId="1" applyNumberFormat="1" applyFont="1" applyFill="1" applyBorder="1" applyAlignment="1" applyProtection="1">
      <alignment horizontal="center" vertical="center" wrapText="1"/>
    </xf>
    <xf numFmtId="165" fontId="10" fillId="12" borderId="3" xfId="1" applyNumberFormat="1" applyFont="1" applyFill="1" applyBorder="1" applyAlignment="1" applyProtection="1">
      <alignment horizontal="center" vertical="center" wrapText="1"/>
    </xf>
    <xf numFmtId="164" fontId="10" fillId="12" borderId="3" xfId="1" applyFont="1" applyFill="1" applyBorder="1" applyAlignment="1" applyProtection="1">
      <alignment horizontal="center" vertical="center" wrapText="1"/>
    </xf>
    <xf numFmtId="2" fontId="10" fillId="12" borderId="3" xfId="1" applyNumberFormat="1" applyFont="1" applyFill="1" applyBorder="1" applyAlignment="1" applyProtection="1">
      <alignment horizontal="center" vertical="center" wrapText="1"/>
    </xf>
    <xf numFmtId="164" fontId="10" fillId="12" borderId="3" xfId="1" applyFont="1" applyFill="1" applyBorder="1" applyProtection="1"/>
    <xf numFmtId="0" fontId="10" fillId="13" borderId="3" xfId="1" applyNumberFormat="1" applyFont="1" applyFill="1" applyBorder="1" applyAlignment="1" applyProtection="1">
      <alignment horizontal="center" vertical="center" wrapText="1"/>
    </xf>
    <xf numFmtId="164" fontId="10" fillId="14" borderId="3" xfId="1" applyFont="1" applyFill="1" applyBorder="1" applyAlignment="1" applyProtection="1">
      <alignment horizontal="center" vertical="center" wrapText="1"/>
    </xf>
    <xf numFmtId="164" fontId="10" fillId="13" borderId="3" xfId="1" applyFont="1" applyFill="1" applyBorder="1" applyAlignment="1" applyProtection="1">
      <alignment horizontal="center" vertical="center" wrapText="1"/>
    </xf>
    <xf numFmtId="164" fontId="10" fillId="15" borderId="3" xfId="1" applyFont="1" applyFill="1" applyBorder="1" applyAlignment="1" applyProtection="1">
      <alignment horizontal="center" vertical="center" wrapText="1"/>
    </xf>
    <xf numFmtId="164" fontId="10" fillId="16" borderId="3" xfId="1" applyFont="1" applyFill="1" applyBorder="1" applyAlignment="1" applyProtection="1">
      <alignment horizontal="center" vertical="center" wrapText="1"/>
    </xf>
    <xf numFmtId="164" fontId="5" fillId="0" borderId="7" xfId="1" applyFont="1" applyBorder="1" applyAlignment="1" applyProtection="1">
      <alignment horizontal="center" vertical="center" wrapText="1"/>
    </xf>
    <xf numFmtId="3" fontId="10" fillId="16" borderId="3" xfId="1" applyNumberFormat="1" applyFont="1" applyFill="1" applyBorder="1" applyAlignment="1" applyProtection="1">
      <alignment horizontal="center" vertical="center" wrapText="1"/>
    </xf>
    <xf numFmtId="3" fontId="10" fillId="12" borderId="3" xfId="1" applyNumberFormat="1" applyFont="1" applyFill="1" applyBorder="1" applyAlignment="1" applyProtection="1">
      <alignment horizontal="center" vertical="center" wrapText="1"/>
    </xf>
    <xf numFmtId="3" fontId="10" fillId="14" borderId="3" xfId="0" applyNumberFormat="1" applyFont="1" applyFill="1" applyBorder="1" applyAlignment="1" applyProtection="1">
      <alignment horizontal="center" vertical="center" wrapText="1"/>
    </xf>
    <xf numFmtId="0" fontId="10" fillId="14" borderId="3" xfId="0" applyFont="1" applyFill="1" applyBorder="1" applyAlignment="1" applyProtection="1">
      <alignment horizontal="center" vertical="center" wrapText="1"/>
    </xf>
    <xf numFmtId="3" fontId="4" fillId="7" borderId="5" xfId="1" applyNumberFormat="1" applyFont="1" applyFill="1" applyBorder="1" applyAlignment="1" applyProtection="1">
      <alignment horizontal="center" vertical="center" wrapText="1"/>
    </xf>
    <xf numFmtId="164" fontId="4" fillId="7" borderId="3" xfId="1" applyFont="1" applyFill="1" applyBorder="1" applyAlignment="1" applyProtection="1">
      <alignment horizontal="center" vertical="center" wrapText="1"/>
    </xf>
    <xf numFmtId="164" fontId="4" fillId="7" borderId="6" xfId="1" applyFont="1" applyFill="1" applyBorder="1" applyAlignment="1" applyProtection="1">
      <alignment horizontal="center" vertical="center" wrapText="1"/>
    </xf>
    <xf numFmtId="3" fontId="4" fillId="10" borderId="5" xfId="1" applyNumberFormat="1" applyFont="1" applyFill="1" applyBorder="1" applyAlignment="1" applyProtection="1">
      <alignment horizontal="center" vertical="center" wrapText="1"/>
    </xf>
    <xf numFmtId="1" fontId="4" fillId="7" borderId="5" xfId="1" applyNumberFormat="1" applyFont="1" applyFill="1" applyBorder="1" applyAlignment="1" applyProtection="1">
      <alignment horizontal="center" vertical="center" wrapText="1"/>
    </xf>
    <xf numFmtId="3" fontId="4" fillId="3" borderId="2" xfId="1" applyNumberFormat="1" applyFont="1" applyFill="1" applyBorder="1" applyProtection="1"/>
    <xf numFmtId="165" fontId="10" fillId="14" borderId="3" xfId="0" applyNumberFormat="1" applyFont="1" applyFill="1" applyBorder="1" applyAlignment="1" applyProtection="1">
      <alignment horizontal="center" vertical="center" wrapText="1"/>
    </xf>
    <xf numFmtId="0" fontId="7" fillId="4" borderId="3" xfId="3" applyFont="1" applyFill="1" applyBorder="1" applyAlignment="1" applyProtection="1">
      <alignment horizontal="center" vertical="center" wrapText="1"/>
    </xf>
    <xf numFmtId="0" fontId="6" fillId="4" borderId="3" xfId="1" applyNumberFormat="1" applyFont="1" applyFill="1" applyBorder="1" applyAlignment="1" applyProtection="1">
      <alignment horizontal="center"/>
    </xf>
    <xf numFmtId="0" fontId="2" fillId="10" borderId="3" xfId="1" applyNumberFormat="1" applyFont="1" applyFill="1" applyBorder="1" applyAlignment="1" applyProtection="1">
      <alignment horizontal="center" wrapText="1"/>
    </xf>
    <xf numFmtId="164" fontId="2" fillId="10" borderId="3" xfId="1" applyFont="1" applyFill="1" applyBorder="1" applyAlignment="1" applyProtection="1">
      <alignment horizontal="center"/>
    </xf>
    <xf numFmtId="0" fontId="9" fillId="4" borderId="3" xfId="1" applyNumberFormat="1" applyFont="1" applyFill="1" applyBorder="1" applyProtection="1"/>
    <xf numFmtId="0" fontId="6" fillId="4" borderId="3" xfId="1" applyNumberFormat="1" applyFont="1" applyFill="1" applyBorder="1" applyAlignment="1" applyProtection="1">
      <alignment wrapText="1"/>
    </xf>
    <xf numFmtId="0" fontId="9" fillId="4" borderId="3" xfId="1" applyNumberFormat="1" applyFont="1" applyFill="1" applyBorder="1" applyAlignment="1" applyProtection="1">
      <alignment horizontal="center" wrapText="1"/>
    </xf>
    <xf numFmtId="164" fontId="2" fillId="3" borderId="2" xfId="1" applyFont="1" applyFill="1" applyBorder="1" applyAlignment="1" applyProtection="1">
      <alignment horizontal="center"/>
    </xf>
    <xf numFmtId="0" fontId="7" fillId="8" borderId="3" xfId="2" applyFont="1" applyFill="1" applyBorder="1" applyAlignment="1" applyProtection="1">
      <alignment wrapText="1"/>
    </xf>
    <xf numFmtId="0" fontId="7" fillId="8" borderId="3" xfId="2" applyFont="1" applyFill="1" applyBorder="1" applyAlignment="1" applyProtection="1">
      <alignment horizontal="center"/>
    </xf>
    <xf numFmtId="0" fontId="6" fillId="8" borderId="3" xfId="2" applyFont="1" applyFill="1" applyBorder="1" applyAlignment="1" applyProtection="1">
      <alignment wrapText="1"/>
    </xf>
    <xf numFmtId="3" fontId="2" fillId="0" borderId="0" xfId="1" applyNumberFormat="1" applyFont="1" applyBorder="1" applyProtection="1"/>
    <xf numFmtId="164" fontId="5" fillId="0" borderId="0" xfId="1" applyFont="1" applyBorder="1" applyAlignment="1" applyProtection="1">
      <alignment vertical="center"/>
    </xf>
    <xf numFmtId="165" fontId="2" fillId="0" borderId="0" xfId="1" applyNumberFormat="1" applyFont="1" applyBorder="1" applyProtection="1"/>
    <xf numFmtId="164" fontId="10" fillId="12" borderId="3" xfId="1" applyFont="1" applyFill="1" applyBorder="1" applyAlignment="1" applyProtection="1">
      <alignment horizontal="center" vertical="center" wrapText="1"/>
      <protection locked="0"/>
    </xf>
    <xf numFmtId="165" fontId="4" fillId="10" borderId="0" xfId="1" applyNumberFormat="1" applyFont="1" applyFill="1" applyBorder="1" applyAlignment="1" applyProtection="1">
      <alignment horizontal="center" vertical="center" wrapText="1"/>
      <protection locked="0"/>
    </xf>
    <xf numFmtId="165" fontId="5" fillId="3" borderId="2" xfId="1" applyNumberFormat="1" applyFont="1" applyFill="1" applyBorder="1" applyAlignment="1" applyProtection="1">
      <alignment horizontal="center"/>
      <protection locked="0"/>
    </xf>
    <xf numFmtId="165" fontId="4" fillId="2" borderId="1" xfId="1" applyNumberFormat="1" applyFont="1" applyFill="1" applyBorder="1" applyAlignment="1" applyProtection="1">
      <alignment horizontal="center" wrapText="1"/>
    </xf>
    <xf numFmtId="164" fontId="2" fillId="0" borderId="0" xfId="1" applyFont="1" applyBorder="1" applyAlignment="1" applyProtection="1">
      <alignment horizontal="center"/>
    </xf>
    <xf numFmtId="0" fontId="2" fillId="0" borderId="0" xfId="0" applyFont="1" applyProtection="1"/>
    <xf numFmtId="0" fontId="2" fillId="11" borderId="0" xfId="0" applyFont="1" applyFill="1" applyProtection="1"/>
  </cellXfs>
  <cellStyles count="4">
    <cellStyle name="Normál" xfId="0" builtinId="0"/>
    <cellStyle name="Normál 2" xfId="2" xr:uid="{E9BAF499-0722-48D2-84BB-815610495274}"/>
    <cellStyle name="Normál 4" xfId="3" xr:uid="{D467A571-777F-44BA-AFBB-C0B3038B6083}"/>
    <cellStyle name="TableStyleLight1" xfId="1" xr:uid="{C33A7E8F-6D73-409D-8327-C4AC74B742C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88E0C3-42A4-4B4F-85AB-E0F24D20EA08}">
  <dimension ref="A1:IE70"/>
  <sheetViews>
    <sheetView tabSelected="1" topLeftCell="A37" zoomScale="60" zoomScaleNormal="60" workbookViewId="0">
      <pane xSplit="1" topLeftCell="B1" activePane="topRight" state="frozen"/>
      <selection activeCell="A293" sqref="A293"/>
      <selection pane="topRight" activeCell="F43" sqref="F43"/>
    </sheetView>
  </sheetViews>
  <sheetFormatPr defaultColWidth="9.140625" defaultRowHeight="15" x14ac:dyDescent="0.3"/>
  <cols>
    <col min="1" max="1" width="53.42578125" style="2" customWidth="1"/>
    <col min="2" max="2" width="26.28515625" style="78" customWidth="1"/>
    <col min="3" max="3" width="27.7109375" style="71" customWidth="1"/>
    <col min="4" max="4" width="23.7109375" style="2" customWidth="1"/>
    <col min="5" max="5" width="27.140625" style="3" customWidth="1"/>
    <col min="6" max="6" width="28.85546875" style="3" customWidth="1"/>
    <col min="7" max="7" width="21" style="3" customWidth="1"/>
    <col min="8" max="8" width="21" style="2" customWidth="1"/>
    <col min="9" max="9" width="21" style="4" customWidth="1"/>
    <col min="10" max="10" width="26.85546875" style="73" customWidth="1"/>
    <col min="11" max="11" width="18.7109375" style="3" customWidth="1"/>
    <col min="12" max="12" width="18.85546875" style="73" customWidth="1"/>
    <col min="13" max="13" width="19" style="73" customWidth="1"/>
    <col min="14" max="14" width="41.42578125" style="2" customWidth="1"/>
    <col min="15" max="16" width="32.28515625" style="2" customWidth="1"/>
    <col min="17" max="17" width="19.42578125" style="2" customWidth="1"/>
    <col min="18" max="18" width="48.28515625" style="2" customWidth="1"/>
    <col min="19" max="20" width="19.140625" style="2" customWidth="1"/>
    <col min="21" max="21" width="14.42578125" style="2" customWidth="1"/>
    <col min="22" max="25" width="12.28515625" style="2" customWidth="1"/>
    <col min="26" max="26" width="12.42578125" style="2" customWidth="1"/>
    <col min="27" max="32" width="19.140625" style="2" customWidth="1"/>
    <col min="33" max="34" width="12.7109375" style="2" customWidth="1"/>
    <col min="35" max="35" width="79.42578125" style="2" customWidth="1"/>
    <col min="36" max="36" width="14.42578125" style="2" customWidth="1"/>
    <col min="37" max="37" width="13.85546875" style="2" customWidth="1"/>
    <col min="38" max="42" width="13.7109375" style="2" customWidth="1"/>
    <col min="43" max="43" width="10.140625" style="2" customWidth="1"/>
    <col min="44" max="44" width="18.140625" style="2" customWidth="1"/>
    <col min="45" max="45" width="13.7109375" style="2" customWidth="1"/>
    <col min="46" max="46" width="19.5703125" style="2" customWidth="1"/>
    <col min="47" max="47" width="18.140625" style="2" customWidth="1"/>
    <col min="48" max="48" width="14.42578125" style="2" customWidth="1"/>
    <col min="49" max="49" width="23.28515625" style="2" customWidth="1"/>
    <col min="50" max="50" width="13.85546875" style="2" customWidth="1"/>
    <col min="51" max="51" width="15.5703125" style="2" customWidth="1"/>
    <col min="52" max="52" width="79.42578125" style="2" customWidth="1"/>
    <col min="53" max="53" width="19.42578125" style="2" customWidth="1"/>
    <col min="54" max="54" width="15.5703125" style="2" customWidth="1"/>
    <col min="55" max="55" width="14.28515625" style="2" customWidth="1"/>
    <col min="56" max="57" width="11.140625" style="2" customWidth="1"/>
    <col min="58" max="58" width="14.42578125" style="2" customWidth="1"/>
    <col min="59" max="59" width="11.140625" style="2" customWidth="1"/>
    <col min="60" max="66" width="19.42578125" style="2" customWidth="1"/>
    <col min="67" max="239" width="9" style="2" customWidth="1"/>
    <col min="240" max="1024" width="8.7109375" style="1" customWidth="1"/>
    <col min="1025" max="16384" width="9.140625" style="1"/>
  </cols>
  <sheetData>
    <row r="1" spans="1:239" s="79" customFormat="1" ht="72.75" customHeight="1" x14ac:dyDescent="0.3">
      <c r="A1" s="48" t="s">
        <v>60</v>
      </c>
      <c r="B1" s="72" t="s">
        <v>59</v>
      </c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</row>
    <row r="2" spans="1:239" s="80" customFormat="1" ht="123.75" customHeight="1" x14ac:dyDescent="0.3">
      <c r="A2" s="47" t="s">
        <v>57</v>
      </c>
      <c r="B2" s="46" t="s">
        <v>56</v>
      </c>
      <c r="C2" s="49" t="s">
        <v>56</v>
      </c>
      <c r="D2" s="47" t="s">
        <v>56</v>
      </c>
      <c r="E2" s="47" t="s">
        <v>58</v>
      </c>
      <c r="F2" s="47" t="s">
        <v>58</v>
      </c>
      <c r="G2" s="47" t="s">
        <v>58</v>
      </c>
      <c r="H2" s="47" t="s">
        <v>57</v>
      </c>
      <c r="I2" s="47" t="s">
        <v>58</v>
      </c>
      <c r="J2" s="47" t="s">
        <v>57</v>
      </c>
      <c r="K2" s="47" t="s">
        <v>58</v>
      </c>
      <c r="L2" s="47" t="s">
        <v>57</v>
      </c>
      <c r="M2" s="47" t="s">
        <v>57</v>
      </c>
      <c r="N2" s="46" t="s">
        <v>56</v>
      </c>
      <c r="O2" s="46" t="s">
        <v>56</v>
      </c>
      <c r="P2" s="46" t="s">
        <v>56</v>
      </c>
      <c r="Q2" s="46" t="s">
        <v>56</v>
      </c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6"/>
      <c r="AN2" s="36"/>
      <c r="AO2" s="36"/>
      <c r="AP2" s="36"/>
      <c r="AQ2" s="36"/>
      <c r="AR2" s="36"/>
      <c r="AS2" s="36"/>
      <c r="AT2" s="36"/>
      <c r="AU2" s="36"/>
      <c r="AV2" s="36"/>
      <c r="AW2" s="36"/>
      <c r="AX2" s="36"/>
      <c r="AY2" s="36"/>
      <c r="AZ2" s="36"/>
      <c r="BA2" s="36"/>
      <c r="BB2" s="36"/>
      <c r="BC2" s="36"/>
      <c r="BD2" s="36"/>
      <c r="BE2" s="36"/>
      <c r="BF2" s="36"/>
      <c r="BG2" s="36"/>
      <c r="BH2" s="36"/>
      <c r="BI2" s="36"/>
      <c r="BJ2" s="36"/>
      <c r="BK2" s="36"/>
      <c r="BL2" s="36"/>
      <c r="BM2" s="36"/>
      <c r="BN2" s="36"/>
      <c r="BO2" s="36"/>
      <c r="BP2" s="36"/>
      <c r="BQ2" s="36"/>
      <c r="BR2" s="36"/>
      <c r="BS2" s="36"/>
      <c r="BT2" s="36"/>
      <c r="BU2" s="36"/>
      <c r="BV2" s="36"/>
      <c r="BW2" s="36"/>
      <c r="BX2" s="36"/>
      <c r="BY2" s="36"/>
      <c r="BZ2" s="36"/>
      <c r="CA2" s="36"/>
      <c r="CB2" s="36"/>
      <c r="CC2" s="36"/>
      <c r="CD2" s="36"/>
      <c r="CE2" s="36"/>
      <c r="CF2" s="36"/>
      <c r="CG2" s="36"/>
      <c r="CH2" s="36"/>
      <c r="CI2" s="36"/>
      <c r="CJ2" s="36"/>
      <c r="CK2" s="36"/>
      <c r="CL2" s="36"/>
      <c r="CM2" s="36"/>
      <c r="CN2" s="36"/>
      <c r="CO2" s="36"/>
      <c r="CP2" s="36"/>
      <c r="CQ2" s="36"/>
      <c r="CR2" s="36"/>
      <c r="CS2" s="36"/>
      <c r="CT2" s="36"/>
      <c r="CU2" s="36"/>
      <c r="CV2" s="36"/>
      <c r="CW2" s="36"/>
      <c r="CX2" s="36"/>
      <c r="CY2" s="36"/>
      <c r="CZ2" s="36"/>
      <c r="DA2" s="36"/>
      <c r="DB2" s="36"/>
      <c r="DC2" s="36"/>
      <c r="DD2" s="36"/>
      <c r="DE2" s="36"/>
      <c r="DF2" s="36"/>
      <c r="DG2" s="36"/>
      <c r="DH2" s="36"/>
      <c r="DI2" s="36"/>
      <c r="DJ2" s="36"/>
      <c r="DK2" s="36"/>
      <c r="DL2" s="36"/>
      <c r="DM2" s="36"/>
      <c r="DN2" s="36"/>
      <c r="DO2" s="36"/>
      <c r="DP2" s="36"/>
      <c r="DQ2" s="36"/>
      <c r="DR2" s="36"/>
      <c r="DS2" s="36"/>
      <c r="DT2" s="36"/>
      <c r="DU2" s="36"/>
      <c r="DV2" s="36"/>
      <c r="DW2" s="36"/>
      <c r="DX2" s="36"/>
      <c r="DY2" s="36"/>
      <c r="DZ2" s="36"/>
      <c r="EA2" s="36"/>
      <c r="EB2" s="36"/>
      <c r="EC2" s="36"/>
      <c r="ED2" s="36"/>
      <c r="EE2" s="36"/>
      <c r="EF2" s="36"/>
      <c r="EG2" s="36"/>
      <c r="EH2" s="36"/>
      <c r="EI2" s="36"/>
      <c r="EJ2" s="36"/>
      <c r="EK2" s="36"/>
      <c r="EL2" s="36"/>
      <c r="EM2" s="36"/>
      <c r="EN2" s="36"/>
      <c r="EO2" s="36"/>
      <c r="EP2" s="36"/>
      <c r="EQ2" s="36"/>
      <c r="ER2" s="36"/>
      <c r="ES2" s="36"/>
      <c r="ET2" s="36"/>
      <c r="EU2" s="36"/>
      <c r="EV2" s="36"/>
      <c r="EW2" s="36"/>
      <c r="EX2" s="36"/>
      <c r="EY2" s="36"/>
      <c r="EZ2" s="36"/>
      <c r="FA2" s="36"/>
      <c r="FB2" s="36"/>
      <c r="FC2" s="36"/>
      <c r="FD2" s="36"/>
      <c r="FE2" s="36"/>
      <c r="FF2" s="36"/>
      <c r="FG2" s="36"/>
      <c r="FH2" s="36"/>
      <c r="FI2" s="36"/>
      <c r="FJ2" s="36"/>
      <c r="FK2" s="36"/>
      <c r="FL2" s="36"/>
      <c r="FM2" s="36"/>
      <c r="FN2" s="36"/>
      <c r="FO2" s="36"/>
      <c r="FP2" s="36"/>
      <c r="FQ2" s="36"/>
      <c r="FR2" s="36"/>
      <c r="FS2" s="36"/>
      <c r="FT2" s="36"/>
      <c r="FU2" s="36"/>
      <c r="FV2" s="36"/>
      <c r="FW2" s="36"/>
      <c r="FX2" s="36"/>
      <c r="FY2" s="36"/>
      <c r="FZ2" s="36"/>
      <c r="GA2" s="36"/>
      <c r="GB2" s="36"/>
      <c r="GC2" s="36"/>
      <c r="GD2" s="36"/>
      <c r="GE2" s="36"/>
      <c r="GF2" s="36"/>
      <c r="GG2" s="36"/>
      <c r="GH2" s="36"/>
      <c r="GI2" s="36"/>
      <c r="GJ2" s="36"/>
      <c r="GK2" s="36"/>
      <c r="GL2" s="36"/>
      <c r="GM2" s="36"/>
      <c r="GN2" s="36"/>
      <c r="GO2" s="36"/>
      <c r="GP2" s="36"/>
      <c r="GQ2" s="36"/>
      <c r="GR2" s="36"/>
      <c r="GS2" s="36"/>
      <c r="GT2" s="36"/>
      <c r="GU2" s="36"/>
      <c r="GV2" s="36"/>
      <c r="GW2" s="36"/>
      <c r="GX2" s="36"/>
      <c r="GY2" s="36"/>
      <c r="GZ2" s="36"/>
      <c r="HA2" s="36"/>
      <c r="HB2" s="36"/>
      <c r="HC2" s="36"/>
      <c r="HD2" s="36"/>
      <c r="HE2" s="36"/>
      <c r="HF2" s="36"/>
      <c r="HG2" s="36"/>
      <c r="HH2" s="36"/>
      <c r="HI2" s="36"/>
      <c r="HJ2" s="36"/>
      <c r="HK2" s="36"/>
      <c r="HL2" s="36"/>
      <c r="HM2" s="36"/>
      <c r="HN2" s="36"/>
      <c r="HO2" s="36"/>
      <c r="HP2" s="36"/>
      <c r="HQ2" s="36"/>
      <c r="HR2" s="36"/>
      <c r="HS2" s="36"/>
      <c r="HT2" s="36"/>
      <c r="HU2" s="36"/>
      <c r="HV2" s="36"/>
      <c r="HW2" s="36"/>
      <c r="HX2" s="36"/>
      <c r="HY2" s="36"/>
      <c r="HZ2" s="36"/>
      <c r="IA2" s="36"/>
      <c r="IB2" s="36"/>
      <c r="IC2" s="36"/>
      <c r="ID2" s="36"/>
    </row>
    <row r="3" spans="1:239" s="80" customFormat="1" ht="108" x14ac:dyDescent="0.3">
      <c r="A3" s="45" t="s">
        <v>55</v>
      </c>
      <c r="B3" s="52" t="s">
        <v>54</v>
      </c>
      <c r="C3" s="51" t="s">
        <v>53</v>
      </c>
      <c r="D3" s="52" t="s">
        <v>52</v>
      </c>
      <c r="E3" s="52" t="s">
        <v>51</v>
      </c>
      <c r="F3" s="45" t="s">
        <v>50</v>
      </c>
      <c r="G3" s="45" t="s">
        <v>49</v>
      </c>
      <c r="H3" s="52" t="s">
        <v>48</v>
      </c>
      <c r="I3" s="59" t="s">
        <v>47</v>
      </c>
      <c r="J3" s="45" t="s">
        <v>46</v>
      </c>
      <c r="K3" s="45" t="s">
        <v>45</v>
      </c>
      <c r="L3" s="45" t="s">
        <v>44</v>
      </c>
      <c r="M3" s="45" t="s">
        <v>43</v>
      </c>
      <c r="N3" s="45" t="s">
        <v>42</v>
      </c>
      <c r="O3" s="59" t="s">
        <v>41</v>
      </c>
      <c r="P3" s="44" t="s">
        <v>40</v>
      </c>
      <c r="Q3" s="43" t="s">
        <v>39</v>
      </c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36"/>
      <c r="BG3" s="36"/>
      <c r="BH3" s="36"/>
      <c r="BI3" s="36"/>
      <c r="BJ3" s="36"/>
      <c r="BK3" s="36"/>
      <c r="BL3" s="36"/>
      <c r="BM3" s="36"/>
      <c r="BN3" s="36"/>
      <c r="BO3" s="36"/>
      <c r="BP3" s="36"/>
      <c r="BQ3" s="36"/>
      <c r="BR3" s="36"/>
      <c r="BS3" s="36"/>
      <c r="BT3" s="36"/>
      <c r="BU3" s="36"/>
      <c r="BV3" s="36"/>
      <c r="BW3" s="36"/>
      <c r="BX3" s="36"/>
      <c r="BY3" s="36"/>
      <c r="BZ3" s="36"/>
      <c r="CA3" s="36"/>
      <c r="CB3" s="36"/>
      <c r="CC3" s="36"/>
      <c r="CD3" s="36"/>
      <c r="CE3" s="36"/>
      <c r="CF3" s="36"/>
      <c r="CG3" s="36"/>
      <c r="CH3" s="36"/>
      <c r="CI3" s="36"/>
      <c r="CJ3" s="36"/>
      <c r="CK3" s="36"/>
      <c r="CL3" s="36"/>
      <c r="CM3" s="36"/>
      <c r="CN3" s="36"/>
      <c r="CO3" s="36"/>
      <c r="CP3" s="36"/>
      <c r="CQ3" s="36"/>
      <c r="CR3" s="36"/>
      <c r="CS3" s="36"/>
      <c r="CT3" s="36"/>
      <c r="CU3" s="36"/>
      <c r="CV3" s="36"/>
      <c r="CW3" s="36"/>
      <c r="CX3" s="36"/>
      <c r="CY3" s="36"/>
      <c r="CZ3" s="36"/>
      <c r="DA3" s="36"/>
      <c r="DB3" s="36"/>
      <c r="DC3" s="36"/>
      <c r="DD3" s="36"/>
      <c r="DE3" s="36"/>
      <c r="DF3" s="36"/>
      <c r="DG3" s="36"/>
      <c r="DH3" s="36"/>
      <c r="DI3" s="36"/>
      <c r="DJ3" s="36"/>
      <c r="DK3" s="36"/>
      <c r="DL3" s="36"/>
      <c r="DM3" s="36"/>
      <c r="DN3" s="36"/>
      <c r="DO3" s="36"/>
      <c r="DP3" s="36"/>
      <c r="DQ3" s="36"/>
      <c r="DR3" s="36"/>
      <c r="DS3" s="36"/>
      <c r="DT3" s="36"/>
      <c r="DU3" s="36"/>
      <c r="DV3" s="36"/>
      <c r="DW3" s="36"/>
      <c r="DX3" s="36"/>
      <c r="DY3" s="36"/>
      <c r="DZ3" s="36"/>
      <c r="EA3" s="36"/>
      <c r="EB3" s="36"/>
      <c r="EC3" s="36"/>
      <c r="ED3" s="36"/>
      <c r="EE3" s="36"/>
      <c r="EF3" s="36"/>
      <c r="EG3" s="36"/>
      <c r="EH3" s="36"/>
      <c r="EI3" s="36"/>
      <c r="EJ3" s="36"/>
      <c r="EK3" s="36"/>
      <c r="EL3" s="36"/>
      <c r="EM3" s="36"/>
      <c r="EN3" s="36"/>
      <c r="EO3" s="36"/>
      <c r="EP3" s="36"/>
      <c r="EQ3" s="36"/>
      <c r="ER3" s="36"/>
      <c r="ES3" s="36"/>
      <c r="ET3" s="36"/>
      <c r="EU3" s="36"/>
      <c r="EV3" s="36"/>
      <c r="EW3" s="36"/>
      <c r="EX3" s="36"/>
      <c r="EY3" s="36"/>
      <c r="EZ3" s="36"/>
      <c r="FA3" s="36"/>
      <c r="FB3" s="36"/>
      <c r="FC3" s="36"/>
      <c r="FD3" s="36"/>
      <c r="FE3" s="36"/>
      <c r="FF3" s="36"/>
      <c r="FG3" s="36"/>
      <c r="FH3" s="36"/>
      <c r="FI3" s="36"/>
      <c r="FJ3" s="36"/>
      <c r="FK3" s="36"/>
      <c r="FL3" s="36"/>
      <c r="FM3" s="36"/>
      <c r="FN3" s="36"/>
      <c r="FO3" s="36"/>
      <c r="FP3" s="36"/>
      <c r="FQ3" s="36"/>
      <c r="FR3" s="36"/>
      <c r="FS3" s="36"/>
      <c r="FT3" s="36"/>
      <c r="FU3" s="36"/>
      <c r="FV3" s="36"/>
      <c r="FW3" s="36"/>
      <c r="FX3" s="36"/>
      <c r="FY3" s="36"/>
      <c r="FZ3" s="36"/>
      <c r="GA3" s="36"/>
      <c r="GB3" s="36"/>
      <c r="GC3" s="36"/>
      <c r="GD3" s="36"/>
      <c r="GE3" s="36"/>
      <c r="GF3" s="36"/>
      <c r="GG3" s="36"/>
      <c r="GH3" s="36"/>
      <c r="GI3" s="36"/>
      <c r="GJ3" s="36"/>
      <c r="GK3" s="36"/>
      <c r="GL3" s="36"/>
      <c r="GM3" s="36"/>
      <c r="GN3" s="36"/>
      <c r="GO3" s="36"/>
      <c r="GP3" s="36"/>
      <c r="GQ3" s="36"/>
      <c r="GR3" s="36"/>
      <c r="GS3" s="36"/>
      <c r="GT3" s="36"/>
      <c r="GU3" s="36"/>
      <c r="GV3" s="36"/>
      <c r="GW3" s="36"/>
      <c r="GX3" s="36"/>
      <c r="GY3" s="36"/>
      <c r="GZ3" s="36"/>
      <c r="HA3" s="36"/>
      <c r="HB3" s="36"/>
      <c r="HC3" s="36"/>
      <c r="HD3" s="36"/>
      <c r="HE3" s="36"/>
      <c r="HF3" s="36"/>
      <c r="HG3" s="36"/>
      <c r="HH3" s="36"/>
      <c r="HI3" s="36"/>
      <c r="HJ3" s="36"/>
      <c r="HK3" s="36"/>
      <c r="HL3" s="36"/>
      <c r="HM3" s="36"/>
      <c r="HN3" s="36"/>
      <c r="HO3" s="36"/>
      <c r="HP3" s="36"/>
      <c r="HQ3" s="36"/>
      <c r="HR3" s="36"/>
      <c r="HS3" s="36"/>
      <c r="HT3" s="36"/>
      <c r="HU3" s="36"/>
      <c r="HV3" s="36"/>
      <c r="HW3" s="36"/>
      <c r="HX3" s="36"/>
      <c r="HY3" s="36"/>
      <c r="HZ3" s="36"/>
      <c r="IA3" s="36"/>
      <c r="IB3" s="36"/>
      <c r="IC3" s="36"/>
      <c r="ID3" s="36"/>
    </row>
    <row r="4" spans="1:239" s="35" customFormat="1" ht="20.25" customHeight="1" x14ac:dyDescent="0.35">
      <c r="A4" s="42" t="s">
        <v>38</v>
      </c>
      <c r="B4" s="40"/>
      <c r="C4" s="50"/>
      <c r="D4" s="40"/>
      <c r="E4" s="40"/>
      <c r="F4" s="40"/>
      <c r="G4" s="40"/>
      <c r="H4" s="40"/>
      <c r="I4" s="41"/>
      <c r="J4" s="39"/>
      <c r="K4" s="74"/>
      <c r="L4" s="39"/>
      <c r="M4" s="38"/>
      <c r="N4" s="37"/>
      <c r="O4" s="37"/>
      <c r="P4" s="37"/>
      <c r="Q4" s="37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  <c r="BK4" s="36"/>
      <c r="BL4" s="36"/>
      <c r="BM4" s="36"/>
      <c r="BN4" s="36"/>
      <c r="BO4" s="36"/>
    </row>
    <row r="5" spans="1:239" ht="33.75" x14ac:dyDescent="0.35">
      <c r="A5" s="68" t="s">
        <v>37</v>
      </c>
      <c r="B5" s="69" t="s">
        <v>3</v>
      </c>
      <c r="C5" s="53">
        <v>20</v>
      </c>
      <c r="D5" s="54" t="s">
        <v>18</v>
      </c>
      <c r="E5" s="22"/>
      <c r="F5" s="21"/>
      <c r="G5" s="20"/>
      <c r="H5" s="19">
        <f>IF(G5=0,0,C5/G5*1000)</f>
        <v>0</v>
      </c>
      <c r="I5" s="18"/>
      <c r="J5" s="17">
        <f t="shared" ref="J5:J10" si="0">H5*I5</f>
        <v>0</v>
      </c>
      <c r="K5" s="16"/>
      <c r="L5" s="15">
        <f>J5*(K5/100)</f>
        <v>0</v>
      </c>
      <c r="M5" s="14">
        <f t="shared" ref="M5:M10" si="1">J5+L5</f>
        <v>0</v>
      </c>
      <c r="N5" s="13" t="s">
        <v>5</v>
      </c>
      <c r="O5" s="60"/>
      <c r="P5" s="60" t="s">
        <v>30</v>
      </c>
      <c r="Q5" s="61"/>
    </row>
    <row r="6" spans="1:239" ht="33.75" x14ac:dyDescent="0.35">
      <c r="A6" s="68" t="s">
        <v>36</v>
      </c>
      <c r="B6" s="69" t="s">
        <v>3</v>
      </c>
      <c r="C6" s="53">
        <v>25700</v>
      </c>
      <c r="D6" s="54" t="s">
        <v>18</v>
      </c>
      <c r="E6" s="22"/>
      <c r="F6" s="21"/>
      <c r="G6" s="20"/>
      <c r="H6" s="19">
        <f t="shared" ref="H6:H10" si="2">IF(G6=0,0,C6/G6*1000)</f>
        <v>0</v>
      </c>
      <c r="I6" s="18"/>
      <c r="J6" s="17">
        <f t="shared" si="0"/>
        <v>0</v>
      </c>
      <c r="K6" s="16"/>
      <c r="L6" s="15">
        <f t="shared" ref="L6:L10" si="3">J6*(K6/100)</f>
        <v>0</v>
      </c>
      <c r="M6" s="14">
        <f t="shared" si="1"/>
        <v>0</v>
      </c>
      <c r="N6" s="13" t="s">
        <v>5</v>
      </c>
      <c r="O6" s="60"/>
      <c r="P6" s="60" t="s">
        <v>30</v>
      </c>
      <c r="Q6" s="61" t="s">
        <v>32</v>
      </c>
    </row>
    <row r="7" spans="1:239" ht="33.75" x14ac:dyDescent="0.35">
      <c r="A7" s="68" t="s">
        <v>35</v>
      </c>
      <c r="B7" s="69" t="s">
        <v>3</v>
      </c>
      <c r="C7" s="53">
        <v>5300</v>
      </c>
      <c r="D7" s="54" t="s">
        <v>18</v>
      </c>
      <c r="E7" s="22"/>
      <c r="F7" s="21"/>
      <c r="G7" s="20"/>
      <c r="H7" s="19">
        <f t="shared" si="2"/>
        <v>0</v>
      </c>
      <c r="I7" s="18"/>
      <c r="J7" s="17">
        <f t="shared" si="0"/>
        <v>0</v>
      </c>
      <c r="K7" s="16"/>
      <c r="L7" s="15">
        <f t="shared" si="3"/>
        <v>0</v>
      </c>
      <c r="M7" s="14">
        <f t="shared" si="1"/>
        <v>0</v>
      </c>
      <c r="N7" s="13" t="s">
        <v>5</v>
      </c>
      <c r="O7" s="60"/>
      <c r="P7" s="60" t="s">
        <v>30</v>
      </c>
      <c r="Q7" s="61" t="s">
        <v>32</v>
      </c>
    </row>
    <row r="8" spans="1:239" ht="33.75" x14ac:dyDescent="0.35">
      <c r="A8" s="68" t="s">
        <v>34</v>
      </c>
      <c r="B8" s="69" t="s">
        <v>3</v>
      </c>
      <c r="C8" s="53">
        <v>200</v>
      </c>
      <c r="D8" s="54" t="s">
        <v>18</v>
      </c>
      <c r="E8" s="22"/>
      <c r="F8" s="21"/>
      <c r="G8" s="20"/>
      <c r="H8" s="19">
        <f t="shared" si="2"/>
        <v>0</v>
      </c>
      <c r="I8" s="18"/>
      <c r="J8" s="17">
        <f t="shared" si="0"/>
        <v>0</v>
      </c>
      <c r="K8" s="16"/>
      <c r="L8" s="15">
        <f t="shared" si="3"/>
        <v>0</v>
      </c>
      <c r="M8" s="14">
        <f t="shared" si="1"/>
        <v>0</v>
      </c>
      <c r="N8" s="13" t="s">
        <v>5</v>
      </c>
      <c r="O8" s="60"/>
      <c r="P8" s="60" t="s">
        <v>30</v>
      </c>
      <c r="Q8" s="61"/>
    </row>
    <row r="9" spans="1:239" ht="33.75" x14ac:dyDescent="0.35">
      <c r="A9" s="68" t="s">
        <v>33</v>
      </c>
      <c r="B9" s="69" t="s">
        <v>3</v>
      </c>
      <c r="C9" s="53">
        <v>400</v>
      </c>
      <c r="D9" s="54" t="s">
        <v>18</v>
      </c>
      <c r="E9" s="22"/>
      <c r="F9" s="21"/>
      <c r="G9" s="20"/>
      <c r="H9" s="19">
        <f t="shared" si="2"/>
        <v>0</v>
      </c>
      <c r="I9" s="18"/>
      <c r="J9" s="17">
        <f t="shared" si="0"/>
        <v>0</v>
      </c>
      <c r="K9" s="16"/>
      <c r="L9" s="15">
        <f t="shared" si="3"/>
        <v>0</v>
      </c>
      <c r="M9" s="14">
        <f t="shared" si="1"/>
        <v>0</v>
      </c>
      <c r="N9" s="13" t="s">
        <v>5</v>
      </c>
      <c r="O9" s="60"/>
      <c r="P9" s="60" t="s">
        <v>30</v>
      </c>
      <c r="Q9" s="61" t="s">
        <v>32</v>
      </c>
    </row>
    <row r="10" spans="1:239" ht="33.75" x14ac:dyDescent="0.35">
      <c r="A10" s="68" t="s">
        <v>31</v>
      </c>
      <c r="B10" s="69" t="s">
        <v>3</v>
      </c>
      <c r="C10" s="53">
        <v>300</v>
      </c>
      <c r="D10" s="54" t="s">
        <v>18</v>
      </c>
      <c r="E10" s="22"/>
      <c r="F10" s="21"/>
      <c r="G10" s="20"/>
      <c r="H10" s="19">
        <f t="shared" si="2"/>
        <v>0</v>
      </c>
      <c r="I10" s="18"/>
      <c r="J10" s="17">
        <f t="shared" si="0"/>
        <v>0</v>
      </c>
      <c r="K10" s="16"/>
      <c r="L10" s="15">
        <f t="shared" si="3"/>
        <v>0</v>
      </c>
      <c r="M10" s="14">
        <f t="shared" si="1"/>
        <v>0</v>
      </c>
      <c r="N10" s="13" t="s">
        <v>5</v>
      </c>
      <c r="O10" s="60"/>
      <c r="P10" s="60"/>
      <c r="Q10" s="61"/>
    </row>
    <row r="11" spans="1:239" ht="18" x14ac:dyDescent="0.35">
      <c r="A11" s="34" t="s">
        <v>29</v>
      </c>
      <c r="B11" s="33"/>
      <c r="C11" s="28"/>
      <c r="D11" s="33"/>
      <c r="E11" s="30"/>
      <c r="F11" s="29"/>
      <c r="G11" s="29"/>
      <c r="H11" s="28"/>
      <c r="I11" s="27"/>
      <c r="J11" s="26"/>
      <c r="K11" s="27"/>
      <c r="L11" s="25"/>
      <c r="M11" s="24"/>
      <c r="N11" s="24"/>
      <c r="O11" s="62"/>
      <c r="P11" s="62"/>
      <c r="Q11" s="63"/>
    </row>
    <row r="12" spans="1:239" ht="33.75" x14ac:dyDescent="0.35">
      <c r="A12" s="68" t="s">
        <v>61</v>
      </c>
      <c r="B12" s="69" t="s">
        <v>1</v>
      </c>
      <c r="C12" s="53">
        <v>2600</v>
      </c>
      <c r="D12" s="54" t="s">
        <v>28</v>
      </c>
      <c r="E12" s="22"/>
      <c r="F12" s="21"/>
      <c r="G12" s="20"/>
      <c r="H12" s="19">
        <f t="shared" ref="H12:H15" si="4">IF(G12=0,0,C12/G12*G12)</f>
        <v>0</v>
      </c>
      <c r="I12" s="18"/>
      <c r="J12" s="17">
        <f t="shared" ref="J12:J17" si="5">H12*I12</f>
        <v>0</v>
      </c>
      <c r="K12" s="16"/>
      <c r="L12" s="15">
        <f t="shared" ref="L12:L17" si="6">J12*(K12/100)</f>
        <v>0</v>
      </c>
      <c r="M12" s="14">
        <f t="shared" ref="M12:M17" si="7">J12+L12</f>
        <v>0</v>
      </c>
      <c r="N12" s="13" t="s">
        <v>5</v>
      </c>
      <c r="O12" s="13"/>
      <c r="P12" s="13"/>
      <c r="Q12" s="64"/>
    </row>
    <row r="13" spans="1:239" ht="33.75" x14ac:dyDescent="0.35">
      <c r="A13" s="68" t="s">
        <v>62</v>
      </c>
      <c r="B13" s="69" t="s">
        <v>1</v>
      </c>
      <c r="C13" s="53">
        <v>300</v>
      </c>
      <c r="D13" s="54" t="s">
        <v>15</v>
      </c>
      <c r="E13" s="22"/>
      <c r="F13" s="21"/>
      <c r="G13" s="20"/>
      <c r="H13" s="19">
        <f t="shared" si="4"/>
        <v>0</v>
      </c>
      <c r="I13" s="18"/>
      <c r="J13" s="17">
        <f t="shared" si="5"/>
        <v>0</v>
      </c>
      <c r="K13" s="16"/>
      <c r="L13" s="15">
        <f t="shared" si="6"/>
        <v>0</v>
      </c>
      <c r="M13" s="14">
        <f t="shared" si="7"/>
        <v>0</v>
      </c>
      <c r="N13" s="13" t="s">
        <v>5</v>
      </c>
      <c r="O13" s="13"/>
      <c r="P13" s="13"/>
      <c r="Q13" s="64"/>
    </row>
    <row r="14" spans="1:239" ht="30.75" customHeight="1" x14ac:dyDescent="0.35">
      <c r="A14" s="68" t="s">
        <v>63</v>
      </c>
      <c r="B14" s="69" t="s">
        <v>1</v>
      </c>
      <c r="C14" s="53">
        <v>1000</v>
      </c>
      <c r="D14" s="55" t="s">
        <v>15</v>
      </c>
      <c r="E14" s="22"/>
      <c r="F14" s="21"/>
      <c r="G14" s="20"/>
      <c r="H14" s="19">
        <f t="shared" si="4"/>
        <v>0</v>
      </c>
      <c r="I14" s="18"/>
      <c r="J14" s="17">
        <f t="shared" si="5"/>
        <v>0</v>
      </c>
      <c r="K14" s="16"/>
      <c r="L14" s="15">
        <f t="shared" si="6"/>
        <v>0</v>
      </c>
      <c r="M14" s="14">
        <f t="shared" si="7"/>
        <v>0</v>
      </c>
      <c r="N14" s="13" t="s">
        <v>5</v>
      </c>
      <c r="O14" s="13"/>
      <c r="P14" s="13"/>
      <c r="Q14" s="64"/>
    </row>
    <row r="15" spans="1:239" ht="33.75" x14ac:dyDescent="0.35">
      <c r="A15" s="68" t="s">
        <v>64</v>
      </c>
      <c r="B15" s="69" t="s">
        <v>1</v>
      </c>
      <c r="C15" s="53">
        <v>3500</v>
      </c>
      <c r="D15" s="55" t="s">
        <v>16</v>
      </c>
      <c r="E15" s="22"/>
      <c r="F15" s="21"/>
      <c r="G15" s="20"/>
      <c r="H15" s="19">
        <f t="shared" si="4"/>
        <v>0</v>
      </c>
      <c r="I15" s="18"/>
      <c r="J15" s="17">
        <f t="shared" si="5"/>
        <v>0</v>
      </c>
      <c r="K15" s="16"/>
      <c r="L15" s="15">
        <f t="shared" si="6"/>
        <v>0</v>
      </c>
      <c r="M15" s="14">
        <f t="shared" si="7"/>
        <v>0</v>
      </c>
      <c r="N15" s="13" t="s">
        <v>5</v>
      </c>
      <c r="O15" s="13"/>
      <c r="P15" s="13"/>
      <c r="Q15" s="64"/>
    </row>
    <row r="16" spans="1:239" ht="33.75" x14ac:dyDescent="0.35">
      <c r="A16" s="68" t="s">
        <v>65</v>
      </c>
      <c r="B16" s="69" t="s">
        <v>1</v>
      </c>
      <c r="C16" s="53">
        <v>600</v>
      </c>
      <c r="D16" s="55" t="s">
        <v>16</v>
      </c>
      <c r="E16" s="22"/>
      <c r="F16" s="21"/>
      <c r="G16" s="20"/>
      <c r="H16" s="19">
        <f>IF(G16=0,0,C16/G16*G16)</f>
        <v>0</v>
      </c>
      <c r="I16" s="18"/>
      <c r="J16" s="17">
        <f t="shared" si="5"/>
        <v>0</v>
      </c>
      <c r="K16" s="16"/>
      <c r="L16" s="15">
        <f t="shared" si="6"/>
        <v>0</v>
      </c>
      <c r="M16" s="14">
        <f t="shared" si="7"/>
        <v>0</v>
      </c>
      <c r="N16" s="13" t="s">
        <v>5</v>
      </c>
      <c r="O16" s="13"/>
      <c r="P16" s="13"/>
      <c r="Q16" s="64"/>
    </row>
    <row r="17" spans="1:17" ht="33.75" x14ac:dyDescent="0.35">
      <c r="A17" s="68" t="s">
        <v>66</v>
      </c>
      <c r="B17" s="69" t="s">
        <v>1</v>
      </c>
      <c r="C17" s="53">
        <v>6000</v>
      </c>
      <c r="D17" s="54" t="s">
        <v>16</v>
      </c>
      <c r="E17" s="22"/>
      <c r="F17" s="21"/>
      <c r="G17" s="20"/>
      <c r="H17" s="19">
        <f>IF(G17=0,0,C17/G17*G17)</f>
        <v>0</v>
      </c>
      <c r="I17" s="18"/>
      <c r="J17" s="17">
        <f t="shared" si="5"/>
        <v>0</v>
      </c>
      <c r="K17" s="16"/>
      <c r="L17" s="15">
        <f t="shared" si="6"/>
        <v>0</v>
      </c>
      <c r="M17" s="14">
        <f t="shared" si="7"/>
        <v>0</v>
      </c>
      <c r="N17" s="13" t="s">
        <v>5</v>
      </c>
      <c r="O17" s="13"/>
      <c r="P17" s="13"/>
      <c r="Q17" s="64"/>
    </row>
    <row r="18" spans="1:17" ht="18" x14ac:dyDescent="0.35">
      <c r="A18" s="32" t="s">
        <v>27</v>
      </c>
      <c r="B18" s="31"/>
      <c r="C18" s="56"/>
      <c r="D18" s="33"/>
      <c r="E18" s="30"/>
      <c r="F18" s="29"/>
      <c r="G18" s="29"/>
      <c r="H18" s="28"/>
      <c r="I18" s="27"/>
      <c r="J18" s="26"/>
      <c r="K18" s="75"/>
      <c r="L18" s="25"/>
      <c r="M18" s="24"/>
      <c r="N18" s="24"/>
      <c r="O18" s="62"/>
      <c r="P18" s="62"/>
      <c r="Q18" s="63"/>
    </row>
    <row r="19" spans="1:17" ht="33.75" x14ac:dyDescent="0.35">
      <c r="A19" s="68" t="s">
        <v>67</v>
      </c>
      <c r="B19" s="69" t="s">
        <v>1</v>
      </c>
      <c r="C19" s="53">
        <v>200</v>
      </c>
      <c r="D19" s="57" t="s">
        <v>15</v>
      </c>
      <c r="E19" s="22"/>
      <c r="F19" s="21"/>
      <c r="G19" s="20"/>
      <c r="H19" s="19">
        <f>IF(G19=0,0,C19/G19*G19)</f>
        <v>0</v>
      </c>
      <c r="I19" s="18"/>
      <c r="J19" s="17">
        <f t="shared" ref="J19:J66" si="8">H19*I19</f>
        <v>0</v>
      </c>
      <c r="K19" s="16"/>
      <c r="L19" s="15">
        <f t="shared" ref="L19:L66" si="9">J19*(K19/100)</f>
        <v>0</v>
      </c>
      <c r="M19" s="14">
        <f t="shared" ref="M19:M66" si="10">J19+L19</f>
        <v>0</v>
      </c>
      <c r="N19" s="13" t="s">
        <v>5</v>
      </c>
      <c r="O19" s="13"/>
      <c r="P19" s="13"/>
      <c r="Q19" s="61"/>
    </row>
    <row r="20" spans="1:17" ht="33.75" x14ac:dyDescent="0.35">
      <c r="A20" s="68" t="s">
        <v>26</v>
      </c>
      <c r="B20" s="69" t="s">
        <v>3</v>
      </c>
      <c r="C20" s="53">
        <v>600</v>
      </c>
      <c r="D20" s="55" t="s">
        <v>25</v>
      </c>
      <c r="E20" s="22"/>
      <c r="F20" s="21"/>
      <c r="G20" s="20"/>
      <c r="H20" s="19">
        <f>IF(G20=0,0,C20/G20*1000)</f>
        <v>0</v>
      </c>
      <c r="I20" s="18"/>
      <c r="J20" s="17">
        <f t="shared" si="8"/>
        <v>0</v>
      </c>
      <c r="K20" s="16"/>
      <c r="L20" s="15">
        <f t="shared" si="9"/>
        <v>0</v>
      </c>
      <c r="M20" s="14">
        <f t="shared" si="10"/>
        <v>0</v>
      </c>
      <c r="N20" s="13" t="s">
        <v>5</v>
      </c>
      <c r="O20" s="13"/>
      <c r="P20" s="13"/>
      <c r="Q20" s="61"/>
    </row>
    <row r="21" spans="1:17" ht="33.75" x14ac:dyDescent="0.35">
      <c r="A21" s="68" t="s">
        <v>24</v>
      </c>
      <c r="B21" s="69" t="s">
        <v>1</v>
      </c>
      <c r="C21" s="53">
        <v>200</v>
      </c>
      <c r="D21" s="54" t="s">
        <v>13</v>
      </c>
      <c r="E21" s="22"/>
      <c r="F21" s="21"/>
      <c r="G21" s="20"/>
      <c r="H21" s="19">
        <f t="shared" ref="H21:H29" si="11">IF(G21=0,0,C21/G21*G21)</f>
        <v>0</v>
      </c>
      <c r="I21" s="18"/>
      <c r="J21" s="17">
        <f t="shared" si="8"/>
        <v>0</v>
      </c>
      <c r="K21" s="16"/>
      <c r="L21" s="15">
        <f t="shared" si="9"/>
        <v>0</v>
      </c>
      <c r="M21" s="14">
        <f t="shared" si="10"/>
        <v>0</v>
      </c>
      <c r="N21" s="13" t="s">
        <v>5</v>
      </c>
      <c r="O21" s="13"/>
      <c r="P21" s="13"/>
      <c r="Q21" s="61"/>
    </row>
    <row r="22" spans="1:17" ht="33.75" x14ac:dyDescent="0.35">
      <c r="A22" s="68" t="s">
        <v>68</v>
      </c>
      <c r="B22" s="69" t="s">
        <v>1</v>
      </c>
      <c r="C22" s="53">
        <v>100</v>
      </c>
      <c r="D22" s="54" t="s">
        <v>16</v>
      </c>
      <c r="E22" s="22"/>
      <c r="F22" s="21"/>
      <c r="G22" s="20"/>
      <c r="H22" s="19">
        <f t="shared" si="11"/>
        <v>0</v>
      </c>
      <c r="I22" s="18"/>
      <c r="J22" s="17">
        <f t="shared" si="8"/>
        <v>0</v>
      </c>
      <c r="K22" s="16"/>
      <c r="L22" s="15">
        <f t="shared" si="9"/>
        <v>0</v>
      </c>
      <c r="M22" s="14">
        <f t="shared" si="10"/>
        <v>0</v>
      </c>
      <c r="N22" s="13" t="s">
        <v>5</v>
      </c>
      <c r="O22" s="13"/>
      <c r="P22" s="13"/>
      <c r="Q22" s="61"/>
    </row>
    <row r="23" spans="1:17" ht="33.75" x14ac:dyDescent="0.35">
      <c r="A23" s="68" t="s">
        <v>69</v>
      </c>
      <c r="B23" s="69" t="s">
        <v>1</v>
      </c>
      <c r="C23" s="53">
        <v>300</v>
      </c>
      <c r="D23" s="54" t="s">
        <v>16</v>
      </c>
      <c r="E23" s="22"/>
      <c r="F23" s="21"/>
      <c r="G23" s="20"/>
      <c r="H23" s="19">
        <f t="shared" si="11"/>
        <v>0</v>
      </c>
      <c r="I23" s="18"/>
      <c r="J23" s="17">
        <f t="shared" si="8"/>
        <v>0</v>
      </c>
      <c r="K23" s="16"/>
      <c r="L23" s="15">
        <f t="shared" si="9"/>
        <v>0</v>
      </c>
      <c r="M23" s="14">
        <f t="shared" si="10"/>
        <v>0</v>
      </c>
      <c r="N23" s="13" t="s">
        <v>5</v>
      </c>
      <c r="O23" s="13"/>
      <c r="P23" s="13"/>
      <c r="Q23" s="61"/>
    </row>
    <row r="24" spans="1:17" ht="33.75" x14ac:dyDescent="0.35">
      <c r="A24" s="68" t="s">
        <v>70</v>
      </c>
      <c r="B24" s="69" t="s">
        <v>1</v>
      </c>
      <c r="C24" s="53">
        <v>100</v>
      </c>
      <c r="D24" s="54" t="s">
        <v>6</v>
      </c>
      <c r="E24" s="22"/>
      <c r="F24" s="21"/>
      <c r="G24" s="20"/>
      <c r="H24" s="19">
        <f t="shared" si="11"/>
        <v>0</v>
      </c>
      <c r="I24" s="18"/>
      <c r="J24" s="17">
        <f t="shared" si="8"/>
        <v>0</v>
      </c>
      <c r="K24" s="16"/>
      <c r="L24" s="15">
        <f t="shared" si="9"/>
        <v>0</v>
      </c>
      <c r="M24" s="14">
        <f t="shared" si="10"/>
        <v>0</v>
      </c>
      <c r="N24" s="13" t="s">
        <v>5</v>
      </c>
      <c r="O24" s="13"/>
      <c r="P24" s="13"/>
      <c r="Q24" s="61"/>
    </row>
    <row r="25" spans="1:17" ht="36.75" customHeight="1" x14ac:dyDescent="0.35">
      <c r="A25" s="68" t="s">
        <v>71</v>
      </c>
      <c r="B25" s="69" t="s">
        <v>1</v>
      </c>
      <c r="C25" s="53">
        <v>100</v>
      </c>
      <c r="D25" s="54" t="s">
        <v>6</v>
      </c>
      <c r="E25" s="22"/>
      <c r="F25" s="21"/>
      <c r="G25" s="20"/>
      <c r="H25" s="19">
        <f t="shared" si="11"/>
        <v>0</v>
      </c>
      <c r="I25" s="18"/>
      <c r="J25" s="17">
        <f t="shared" si="8"/>
        <v>0</v>
      </c>
      <c r="K25" s="16"/>
      <c r="L25" s="15">
        <f t="shared" si="9"/>
        <v>0</v>
      </c>
      <c r="M25" s="14">
        <f t="shared" si="10"/>
        <v>0</v>
      </c>
      <c r="N25" s="13" t="s">
        <v>5</v>
      </c>
      <c r="O25" s="13"/>
      <c r="P25" s="13"/>
      <c r="Q25" s="61"/>
    </row>
    <row r="26" spans="1:17" ht="33.75" x14ac:dyDescent="0.35">
      <c r="A26" s="68" t="s">
        <v>72</v>
      </c>
      <c r="B26" s="69" t="s">
        <v>1</v>
      </c>
      <c r="C26" s="53">
        <v>200</v>
      </c>
      <c r="D26" s="54" t="s">
        <v>6</v>
      </c>
      <c r="E26" s="22"/>
      <c r="F26" s="21"/>
      <c r="G26" s="20"/>
      <c r="H26" s="19">
        <f t="shared" si="11"/>
        <v>0</v>
      </c>
      <c r="I26" s="18"/>
      <c r="J26" s="17">
        <f t="shared" si="8"/>
        <v>0</v>
      </c>
      <c r="K26" s="16"/>
      <c r="L26" s="15">
        <f t="shared" si="9"/>
        <v>0</v>
      </c>
      <c r="M26" s="14">
        <f t="shared" si="10"/>
        <v>0</v>
      </c>
      <c r="N26" s="13" t="s">
        <v>5</v>
      </c>
      <c r="O26" s="13"/>
      <c r="P26" s="13"/>
      <c r="Q26" s="61"/>
    </row>
    <row r="27" spans="1:17" ht="33.75" x14ac:dyDescent="0.35">
      <c r="A27" s="68" t="s">
        <v>73</v>
      </c>
      <c r="B27" s="69" t="s">
        <v>1</v>
      </c>
      <c r="C27" s="53">
        <v>200</v>
      </c>
      <c r="D27" s="54" t="s">
        <v>6</v>
      </c>
      <c r="E27" s="22"/>
      <c r="F27" s="21"/>
      <c r="G27" s="20"/>
      <c r="H27" s="19">
        <f t="shared" si="11"/>
        <v>0</v>
      </c>
      <c r="I27" s="18"/>
      <c r="J27" s="17">
        <f t="shared" si="8"/>
        <v>0</v>
      </c>
      <c r="K27" s="16"/>
      <c r="L27" s="15">
        <f t="shared" si="9"/>
        <v>0</v>
      </c>
      <c r="M27" s="14">
        <f t="shared" si="10"/>
        <v>0</v>
      </c>
      <c r="N27" s="13" t="s">
        <v>5</v>
      </c>
      <c r="O27" s="13"/>
      <c r="P27" s="13"/>
      <c r="Q27" s="61"/>
    </row>
    <row r="28" spans="1:17" ht="33.75" x14ac:dyDescent="0.35">
      <c r="A28" s="68" t="s">
        <v>74</v>
      </c>
      <c r="B28" s="69" t="s">
        <v>1</v>
      </c>
      <c r="C28" s="53">
        <v>2000</v>
      </c>
      <c r="D28" s="54" t="s">
        <v>8</v>
      </c>
      <c r="E28" s="22"/>
      <c r="F28" s="21"/>
      <c r="G28" s="20"/>
      <c r="H28" s="19">
        <f t="shared" si="11"/>
        <v>0</v>
      </c>
      <c r="I28" s="18"/>
      <c r="J28" s="17">
        <f t="shared" si="8"/>
        <v>0</v>
      </c>
      <c r="K28" s="16"/>
      <c r="L28" s="15">
        <f t="shared" si="9"/>
        <v>0</v>
      </c>
      <c r="M28" s="14">
        <f t="shared" si="10"/>
        <v>0</v>
      </c>
      <c r="N28" s="13" t="s">
        <v>5</v>
      </c>
      <c r="O28" s="13"/>
      <c r="P28" s="13"/>
      <c r="Q28" s="61"/>
    </row>
    <row r="29" spans="1:17" ht="33.75" x14ac:dyDescent="0.35">
      <c r="A29" s="68" t="s">
        <v>75</v>
      </c>
      <c r="B29" s="69" t="s">
        <v>1</v>
      </c>
      <c r="C29" s="53">
        <v>600</v>
      </c>
      <c r="D29" s="54" t="s">
        <v>13</v>
      </c>
      <c r="E29" s="22"/>
      <c r="F29" s="21"/>
      <c r="G29" s="20"/>
      <c r="H29" s="19">
        <f t="shared" si="11"/>
        <v>0</v>
      </c>
      <c r="I29" s="18"/>
      <c r="J29" s="17">
        <f t="shared" si="8"/>
        <v>0</v>
      </c>
      <c r="K29" s="16"/>
      <c r="L29" s="15">
        <f t="shared" si="9"/>
        <v>0</v>
      </c>
      <c r="M29" s="14">
        <f t="shared" si="10"/>
        <v>0</v>
      </c>
      <c r="N29" s="13" t="s">
        <v>5</v>
      </c>
      <c r="O29" s="13"/>
      <c r="P29" s="13"/>
      <c r="Q29" s="61"/>
    </row>
    <row r="30" spans="1:17" ht="33.75" x14ac:dyDescent="0.35">
      <c r="A30" s="68" t="s">
        <v>23</v>
      </c>
      <c r="B30" s="69" t="s">
        <v>3</v>
      </c>
      <c r="C30" s="53">
        <v>880</v>
      </c>
      <c r="D30" s="54" t="s">
        <v>18</v>
      </c>
      <c r="E30" s="22"/>
      <c r="F30" s="21"/>
      <c r="G30" s="20"/>
      <c r="H30" s="19">
        <f t="shared" ref="H30:H34" si="12">IF(G30=0,0,C30/G30*1000)</f>
        <v>0</v>
      </c>
      <c r="I30" s="18"/>
      <c r="J30" s="17">
        <f t="shared" si="8"/>
        <v>0</v>
      </c>
      <c r="K30" s="16"/>
      <c r="L30" s="15">
        <f t="shared" si="9"/>
        <v>0</v>
      </c>
      <c r="M30" s="14">
        <f t="shared" si="10"/>
        <v>0</v>
      </c>
      <c r="N30" s="13" t="s">
        <v>5</v>
      </c>
      <c r="O30" s="13"/>
      <c r="P30" s="13"/>
      <c r="Q30" s="61"/>
    </row>
    <row r="31" spans="1:17" ht="33.75" x14ac:dyDescent="0.35">
      <c r="A31" s="68" t="s">
        <v>22</v>
      </c>
      <c r="B31" s="69" t="s">
        <v>3</v>
      </c>
      <c r="C31" s="53">
        <v>230</v>
      </c>
      <c r="D31" s="54" t="s">
        <v>18</v>
      </c>
      <c r="E31" s="22"/>
      <c r="F31" s="21"/>
      <c r="G31" s="20"/>
      <c r="H31" s="19">
        <f t="shared" si="12"/>
        <v>0</v>
      </c>
      <c r="I31" s="18"/>
      <c r="J31" s="17">
        <f t="shared" si="8"/>
        <v>0</v>
      </c>
      <c r="K31" s="16"/>
      <c r="L31" s="15">
        <f t="shared" si="9"/>
        <v>0</v>
      </c>
      <c r="M31" s="14">
        <f t="shared" si="10"/>
        <v>0</v>
      </c>
      <c r="N31" s="13" t="s">
        <v>5</v>
      </c>
      <c r="O31" s="13"/>
      <c r="P31" s="13"/>
      <c r="Q31" s="61"/>
    </row>
    <row r="32" spans="1:17" ht="33.75" x14ac:dyDescent="0.35">
      <c r="A32" s="68" t="s">
        <v>21</v>
      </c>
      <c r="B32" s="69" t="s">
        <v>3</v>
      </c>
      <c r="C32" s="53">
        <v>210</v>
      </c>
      <c r="D32" s="54" t="s">
        <v>18</v>
      </c>
      <c r="E32" s="22"/>
      <c r="F32" s="21"/>
      <c r="G32" s="20"/>
      <c r="H32" s="19">
        <f t="shared" si="12"/>
        <v>0</v>
      </c>
      <c r="I32" s="18"/>
      <c r="J32" s="17">
        <f t="shared" si="8"/>
        <v>0</v>
      </c>
      <c r="K32" s="16"/>
      <c r="L32" s="15">
        <f t="shared" si="9"/>
        <v>0</v>
      </c>
      <c r="M32" s="14">
        <f t="shared" si="10"/>
        <v>0</v>
      </c>
      <c r="N32" s="13" t="s">
        <v>5</v>
      </c>
      <c r="O32" s="13"/>
      <c r="P32" s="13"/>
      <c r="Q32" s="61"/>
    </row>
    <row r="33" spans="1:17" ht="33.75" x14ac:dyDescent="0.35">
      <c r="A33" s="68" t="s">
        <v>20</v>
      </c>
      <c r="B33" s="69" t="s">
        <v>3</v>
      </c>
      <c r="C33" s="53">
        <v>60</v>
      </c>
      <c r="D33" s="54" t="s">
        <v>18</v>
      </c>
      <c r="E33" s="22"/>
      <c r="F33" s="21"/>
      <c r="G33" s="20"/>
      <c r="H33" s="19">
        <f t="shared" si="12"/>
        <v>0</v>
      </c>
      <c r="I33" s="18"/>
      <c r="J33" s="17">
        <f t="shared" si="8"/>
        <v>0</v>
      </c>
      <c r="K33" s="16"/>
      <c r="L33" s="15">
        <f t="shared" si="9"/>
        <v>0</v>
      </c>
      <c r="M33" s="14">
        <f t="shared" si="10"/>
        <v>0</v>
      </c>
      <c r="N33" s="13" t="s">
        <v>5</v>
      </c>
      <c r="O33" s="13"/>
      <c r="P33" s="13"/>
      <c r="Q33" s="61"/>
    </row>
    <row r="34" spans="1:17" ht="33.75" x14ac:dyDescent="0.35">
      <c r="A34" s="68" t="s">
        <v>19</v>
      </c>
      <c r="B34" s="69" t="s">
        <v>3</v>
      </c>
      <c r="C34" s="53">
        <v>60</v>
      </c>
      <c r="D34" s="54" t="s">
        <v>18</v>
      </c>
      <c r="E34" s="22"/>
      <c r="F34" s="21"/>
      <c r="G34" s="20"/>
      <c r="H34" s="19">
        <f t="shared" si="12"/>
        <v>0</v>
      </c>
      <c r="I34" s="18"/>
      <c r="J34" s="17">
        <f t="shared" si="8"/>
        <v>0</v>
      </c>
      <c r="K34" s="16"/>
      <c r="L34" s="15">
        <f t="shared" si="9"/>
        <v>0</v>
      </c>
      <c r="M34" s="14">
        <f t="shared" si="10"/>
        <v>0</v>
      </c>
      <c r="N34" s="13" t="s">
        <v>5</v>
      </c>
      <c r="O34" s="13"/>
      <c r="P34" s="13"/>
      <c r="Q34" s="61"/>
    </row>
    <row r="35" spans="1:17" ht="33.75" x14ac:dyDescent="0.35">
      <c r="A35" s="68" t="s">
        <v>76</v>
      </c>
      <c r="B35" s="69" t="s">
        <v>1</v>
      </c>
      <c r="C35" s="53">
        <v>200</v>
      </c>
      <c r="D35" s="54" t="s">
        <v>13</v>
      </c>
      <c r="E35" s="22"/>
      <c r="F35" s="21"/>
      <c r="G35" s="20"/>
      <c r="H35" s="19">
        <f>IF(G35=0,0,C35/G35*G35)</f>
        <v>0</v>
      </c>
      <c r="I35" s="18"/>
      <c r="J35" s="17">
        <f t="shared" si="8"/>
        <v>0</v>
      </c>
      <c r="K35" s="16"/>
      <c r="L35" s="15">
        <f t="shared" si="9"/>
        <v>0</v>
      </c>
      <c r="M35" s="14">
        <f t="shared" si="10"/>
        <v>0</v>
      </c>
      <c r="N35" s="13" t="s">
        <v>5</v>
      </c>
      <c r="O35" s="13"/>
      <c r="P35" s="13"/>
      <c r="Q35" s="61"/>
    </row>
    <row r="36" spans="1:17" ht="33.75" x14ac:dyDescent="0.35">
      <c r="A36" s="68" t="s">
        <v>77</v>
      </c>
      <c r="B36" s="69" t="s">
        <v>1</v>
      </c>
      <c r="C36" s="53">
        <v>200</v>
      </c>
      <c r="D36" s="54" t="s">
        <v>13</v>
      </c>
      <c r="E36" s="22"/>
      <c r="F36" s="21"/>
      <c r="G36" s="20"/>
      <c r="H36" s="19">
        <f>IF(G36=0,0,C36/G36*G36)</f>
        <v>0</v>
      </c>
      <c r="I36" s="18"/>
      <c r="J36" s="17">
        <f t="shared" si="8"/>
        <v>0</v>
      </c>
      <c r="K36" s="16"/>
      <c r="L36" s="15">
        <f t="shared" si="9"/>
        <v>0</v>
      </c>
      <c r="M36" s="14">
        <f t="shared" si="10"/>
        <v>0</v>
      </c>
      <c r="N36" s="13" t="s">
        <v>5</v>
      </c>
      <c r="O36" s="13"/>
      <c r="P36" s="13"/>
      <c r="Q36" s="61"/>
    </row>
    <row r="37" spans="1:17" ht="33.75" x14ac:dyDescent="0.35">
      <c r="A37" s="68" t="s">
        <v>78</v>
      </c>
      <c r="B37" s="69" t="s">
        <v>1</v>
      </c>
      <c r="C37" s="53">
        <v>100</v>
      </c>
      <c r="D37" s="54" t="s">
        <v>13</v>
      </c>
      <c r="E37" s="22"/>
      <c r="F37" s="21"/>
      <c r="G37" s="20"/>
      <c r="H37" s="19">
        <f>IF(G37=0,0,C37/G37*G37)</f>
        <v>0</v>
      </c>
      <c r="I37" s="18"/>
      <c r="J37" s="17">
        <f t="shared" si="8"/>
        <v>0</v>
      </c>
      <c r="K37" s="16"/>
      <c r="L37" s="15">
        <f t="shared" si="9"/>
        <v>0</v>
      </c>
      <c r="M37" s="14">
        <f t="shared" si="10"/>
        <v>0</v>
      </c>
      <c r="N37" s="13" t="s">
        <v>5</v>
      </c>
      <c r="O37" s="13" t="s">
        <v>17</v>
      </c>
      <c r="P37" s="13"/>
      <c r="Q37" s="61"/>
    </row>
    <row r="38" spans="1:17" ht="33.75" x14ac:dyDescent="0.35">
      <c r="A38" s="68" t="s">
        <v>79</v>
      </c>
      <c r="B38" s="69" t="s">
        <v>1</v>
      </c>
      <c r="C38" s="53">
        <v>800</v>
      </c>
      <c r="D38" s="54" t="s">
        <v>16</v>
      </c>
      <c r="E38" s="22"/>
      <c r="F38" s="21"/>
      <c r="G38" s="20"/>
      <c r="H38" s="19">
        <f t="shared" ref="H38:H56" si="13">IF(G38=0,0,C38/G38*G38)</f>
        <v>0</v>
      </c>
      <c r="I38" s="18"/>
      <c r="J38" s="17">
        <f t="shared" si="8"/>
        <v>0</v>
      </c>
      <c r="K38" s="16"/>
      <c r="L38" s="15">
        <f t="shared" si="9"/>
        <v>0</v>
      </c>
      <c r="M38" s="14">
        <f t="shared" si="10"/>
        <v>0</v>
      </c>
      <c r="N38" s="13" t="s">
        <v>5</v>
      </c>
      <c r="O38" s="13"/>
      <c r="P38" s="13"/>
      <c r="Q38" s="61"/>
    </row>
    <row r="39" spans="1:17" ht="66.75" x14ac:dyDescent="0.35">
      <c r="A39" s="68" t="s">
        <v>80</v>
      </c>
      <c r="B39" s="69" t="s">
        <v>1</v>
      </c>
      <c r="C39" s="53">
        <v>200</v>
      </c>
      <c r="D39" s="54" t="s">
        <v>6</v>
      </c>
      <c r="E39" s="22"/>
      <c r="F39" s="21"/>
      <c r="G39" s="20"/>
      <c r="H39" s="19">
        <f t="shared" si="13"/>
        <v>0</v>
      </c>
      <c r="I39" s="18"/>
      <c r="J39" s="17">
        <f t="shared" si="8"/>
        <v>0</v>
      </c>
      <c r="K39" s="16"/>
      <c r="L39" s="15">
        <f t="shared" si="9"/>
        <v>0</v>
      </c>
      <c r="M39" s="14">
        <f t="shared" si="10"/>
        <v>0</v>
      </c>
      <c r="N39" s="13" t="s">
        <v>5</v>
      </c>
      <c r="O39" s="65" t="s">
        <v>101</v>
      </c>
      <c r="P39" s="65"/>
      <c r="Q39" s="61"/>
    </row>
    <row r="40" spans="1:17" ht="33.75" x14ac:dyDescent="0.35">
      <c r="A40" s="68" t="s">
        <v>81</v>
      </c>
      <c r="B40" s="69" t="s">
        <v>1</v>
      </c>
      <c r="C40" s="53">
        <v>200</v>
      </c>
      <c r="D40" s="54" t="s">
        <v>6</v>
      </c>
      <c r="E40" s="22"/>
      <c r="F40" s="21"/>
      <c r="G40" s="20"/>
      <c r="H40" s="19">
        <f t="shared" si="13"/>
        <v>0</v>
      </c>
      <c r="I40" s="18"/>
      <c r="J40" s="17">
        <f t="shared" si="8"/>
        <v>0</v>
      </c>
      <c r="K40" s="16"/>
      <c r="L40" s="15">
        <f t="shared" si="9"/>
        <v>0</v>
      </c>
      <c r="M40" s="14">
        <f t="shared" si="10"/>
        <v>0</v>
      </c>
      <c r="N40" s="13" t="s">
        <v>5</v>
      </c>
      <c r="O40" s="13"/>
      <c r="P40" s="13"/>
      <c r="Q40" s="61"/>
    </row>
    <row r="41" spans="1:17" ht="33.75" x14ac:dyDescent="0.35">
      <c r="A41" s="68" t="s">
        <v>82</v>
      </c>
      <c r="B41" s="69" t="s">
        <v>1</v>
      </c>
      <c r="C41" s="53">
        <v>200</v>
      </c>
      <c r="D41" s="54" t="s">
        <v>6</v>
      </c>
      <c r="E41" s="22"/>
      <c r="F41" s="21"/>
      <c r="G41" s="20"/>
      <c r="H41" s="19">
        <f t="shared" si="13"/>
        <v>0</v>
      </c>
      <c r="I41" s="18"/>
      <c r="J41" s="17">
        <f t="shared" si="8"/>
        <v>0</v>
      </c>
      <c r="K41" s="16"/>
      <c r="L41" s="15">
        <f t="shared" si="9"/>
        <v>0</v>
      </c>
      <c r="M41" s="14">
        <f t="shared" si="10"/>
        <v>0</v>
      </c>
      <c r="N41" s="13" t="s">
        <v>5</v>
      </c>
      <c r="O41" s="13" t="s">
        <v>102</v>
      </c>
      <c r="P41" s="13"/>
      <c r="Q41" s="61"/>
    </row>
    <row r="42" spans="1:17" ht="33.75" x14ac:dyDescent="0.35">
      <c r="A42" s="68" t="s">
        <v>83</v>
      </c>
      <c r="B42" s="69" t="s">
        <v>1</v>
      </c>
      <c r="C42" s="53">
        <v>100</v>
      </c>
      <c r="D42" s="54" t="s">
        <v>15</v>
      </c>
      <c r="E42" s="22"/>
      <c r="F42" s="21"/>
      <c r="G42" s="20"/>
      <c r="H42" s="19">
        <f t="shared" si="13"/>
        <v>0</v>
      </c>
      <c r="I42" s="18"/>
      <c r="J42" s="17">
        <f t="shared" si="8"/>
        <v>0</v>
      </c>
      <c r="K42" s="16"/>
      <c r="L42" s="15">
        <f t="shared" si="9"/>
        <v>0</v>
      </c>
      <c r="M42" s="14">
        <f t="shared" si="10"/>
        <v>0</v>
      </c>
      <c r="N42" s="13" t="s">
        <v>5</v>
      </c>
      <c r="O42" s="13"/>
      <c r="P42" s="13"/>
      <c r="Q42" s="61"/>
    </row>
    <row r="43" spans="1:17" ht="33.75" x14ac:dyDescent="0.35">
      <c r="A43" s="68" t="s">
        <v>84</v>
      </c>
      <c r="B43" s="69" t="s">
        <v>1</v>
      </c>
      <c r="C43" s="53">
        <v>100</v>
      </c>
      <c r="D43" s="54" t="s">
        <v>14</v>
      </c>
      <c r="E43" s="22"/>
      <c r="F43" s="21"/>
      <c r="G43" s="20"/>
      <c r="H43" s="19">
        <f t="shared" si="13"/>
        <v>0</v>
      </c>
      <c r="I43" s="18"/>
      <c r="J43" s="17">
        <f t="shared" si="8"/>
        <v>0</v>
      </c>
      <c r="K43" s="16"/>
      <c r="L43" s="15">
        <f t="shared" si="9"/>
        <v>0</v>
      </c>
      <c r="M43" s="14">
        <f t="shared" si="10"/>
        <v>0</v>
      </c>
      <c r="N43" s="13" t="s">
        <v>5</v>
      </c>
      <c r="O43" s="13"/>
      <c r="P43" s="13"/>
      <c r="Q43" s="61"/>
    </row>
    <row r="44" spans="1:17" ht="33.75" x14ac:dyDescent="0.35">
      <c r="A44" s="68" t="s">
        <v>85</v>
      </c>
      <c r="B44" s="69" t="s">
        <v>1</v>
      </c>
      <c r="C44" s="53">
        <v>100</v>
      </c>
      <c r="D44" s="54" t="s">
        <v>13</v>
      </c>
      <c r="E44" s="22"/>
      <c r="F44" s="21"/>
      <c r="G44" s="20"/>
      <c r="H44" s="19">
        <f t="shared" si="13"/>
        <v>0</v>
      </c>
      <c r="I44" s="18"/>
      <c r="J44" s="17">
        <f t="shared" si="8"/>
        <v>0</v>
      </c>
      <c r="K44" s="16"/>
      <c r="L44" s="15">
        <f t="shared" si="9"/>
        <v>0</v>
      </c>
      <c r="M44" s="14">
        <f t="shared" si="10"/>
        <v>0</v>
      </c>
      <c r="N44" s="13" t="s">
        <v>5</v>
      </c>
      <c r="O44" s="13"/>
      <c r="P44" s="13"/>
      <c r="Q44" s="61"/>
    </row>
    <row r="45" spans="1:17" ht="33.75" x14ac:dyDescent="0.35">
      <c r="A45" s="68" t="s">
        <v>86</v>
      </c>
      <c r="B45" s="69" t="s">
        <v>1</v>
      </c>
      <c r="C45" s="53">
        <v>800</v>
      </c>
      <c r="D45" s="54" t="s">
        <v>6</v>
      </c>
      <c r="E45" s="22"/>
      <c r="F45" s="21"/>
      <c r="G45" s="20"/>
      <c r="H45" s="19">
        <f t="shared" si="13"/>
        <v>0</v>
      </c>
      <c r="I45" s="18"/>
      <c r="J45" s="17">
        <f t="shared" si="8"/>
        <v>0</v>
      </c>
      <c r="K45" s="16"/>
      <c r="L45" s="15">
        <f t="shared" si="9"/>
        <v>0</v>
      </c>
      <c r="M45" s="14">
        <f t="shared" si="10"/>
        <v>0</v>
      </c>
      <c r="N45" s="13" t="s">
        <v>5</v>
      </c>
      <c r="O45" s="13"/>
      <c r="P45" s="13"/>
      <c r="Q45" s="61"/>
    </row>
    <row r="46" spans="1:17" ht="33.75" x14ac:dyDescent="0.35">
      <c r="A46" s="68" t="s">
        <v>86</v>
      </c>
      <c r="B46" s="69" t="s">
        <v>1</v>
      </c>
      <c r="C46" s="53">
        <v>200</v>
      </c>
      <c r="D46" s="54" t="s">
        <v>13</v>
      </c>
      <c r="E46" s="22"/>
      <c r="F46" s="21"/>
      <c r="G46" s="20"/>
      <c r="H46" s="19">
        <f t="shared" si="13"/>
        <v>0</v>
      </c>
      <c r="I46" s="18"/>
      <c r="J46" s="17">
        <f t="shared" si="8"/>
        <v>0</v>
      </c>
      <c r="K46" s="16"/>
      <c r="L46" s="15">
        <f t="shared" si="9"/>
        <v>0</v>
      </c>
      <c r="M46" s="14">
        <f t="shared" si="10"/>
        <v>0</v>
      </c>
      <c r="N46" s="13" t="s">
        <v>5</v>
      </c>
      <c r="O46" s="13"/>
      <c r="P46" s="13"/>
      <c r="Q46" s="61"/>
    </row>
    <row r="47" spans="1:17" ht="33.75" x14ac:dyDescent="0.35">
      <c r="A47" s="68" t="s">
        <v>105</v>
      </c>
      <c r="B47" s="69" t="s">
        <v>1</v>
      </c>
      <c r="C47" s="53">
        <v>200</v>
      </c>
      <c r="D47" s="54" t="s">
        <v>6</v>
      </c>
      <c r="E47" s="22"/>
      <c r="F47" s="21"/>
      <c r="G47" s="20"/>
      <c r="H47" s="19">
        <f t="shared" si="13"/>
        <v>0</v>
      </c>
      <c r="I47" s="18"/>
      <c r="J47" s="17">
        <f t="shared" si="8"/>
        <v>0</v>
      </c>
      <c r="K47" s="16"/>
      <c r="L47" s="15">
        <f t="shared" si="9"/>
        <v>0</v>
      </c>
      <c r="M47" s="14">
        <f t="shared" si="10"/>
        <v>0</v>
      </c>
      <c r="N47" s="13" t="s">
        <v>5</v>
      </c>
      <c r="O47" s="13"/>
      <c r="P47" s="13"/>
      <c r="Q47" s="61"/>
    </row>
    <row r="48" spans="1:17" ht="33.75" x14ac:dyDescent="0.35">
      <c r="A48" s="70" t="s">
        <v>87</v>
      </c>
      <c r="B48" s="69" t="s">
        <v>1</v>
      </c>
      <c r="C48" s="53">
        <v>250</v>
      </c>
      <c r="D48" s="54" t="s">
        <v>6</v>
      </c>
      <c r="E48" s="22"/>
      <c r="F48" s="21"/>
      <c r="G48" s="20"/>
      <c r="H48" s="19">
        <f t="shared" si="13"/>
        <v>0</v>
      </c>
      <c r="I48" s="18"/>
      <c r="J48" s="17">
        <f t="shared" si="8"/>
        <v>0</v>
      </c>
      <c r="K48" s="16"/>
      <c r="L48" s="15">
        <f t="shared" si="9"/>
        <v>0</v>
      </c>
      <c r="M48" s="14">
        <f t="shared" si="10"/>
        <v>0</v>
      </c>
      <c r="N48" s="13" t="s">
        <v>5</v>
      </c>
      <c r="O48" s="13"/>
      <c r="P48" s="13"/>
      <c r="Q48" s="61"/>
    </row>
    <row r="49" spans="1:17" ht="33.75" x14ac:dyDescent="0.35">
      <c r="A49" s="70" t="s">
        <v>106</v>
      </c>
      <c r="B49" s="69" t="s">
        <v>1</v>
      </c>
      <c r="C49" s="53">
        <v>200</v>
      </c>
      <c r="D49" s="54" t="s">
        <v>11</v>
      </c>
      <c r="E49" s="22"/>
      <c r="F49" s="21"/>
      <c r="G49" s="20"/>
      <c r="H49" s="19">
        <f t="shared" si="13"/>
        <v>0</v>
      </c>
      <c r="I49" s="18"/>
      <c r="J49" s="17">
        <f t="shared" si="8"/>
        <v>0</v>
      </c>
      <c r="K49" s="16"/>
      <c r="L49" s="15">
        <f t="shared" si="9"/>
        <v>0</v>
      </c>
      <c r="M49" s="14">
        <f t="shared" si="10"/>
        <v>0</v>
      </c>
      <c r="N49" s="13" t="s">
        <v>5</v>
      </c>
      <c r="O49" s="13"/>
      <c r="P49" s="13"/>
      <c r="Q49" s="61"/>
    </row>
    <row r="50" spans="1:17" ht="33.75" x14ac:dyDescent="0.35">
      <c r="A50" s="70" t="s">
        <v>103</v>
      </c>
      <c r="B50" s="69" t="s">
        <v>1</v>
      </c>
      <c r="C50" s="53">
        <v>650</v>
      </c>
      <c r="D50" s="54" t="s">
        <v>12</v>
      </c>
      <c r="E50" s="22"/>
      <c r="F50" s="21"/>
      <c r="G50" s="20"/>
      <c r="H50" s="19">
        <f t="shared" si="13"/>
        <v>0</v>
      </c>
      <c r="I50" s="18"/>
      <c r="J50" s="17">
        <f t="shared" si="8"/>
        <v>0</v>
      </c>
      <c r="K50" s="16"/>
      <c r="L50" s="15">
        <f t="shared" si="9"/>
        <v>0</v>
      </c>
      <c r="M50" s="14">
        <f t="shared" si="10"/>
        <v>0</v>
      </c>
      <c r="N50" s="13" t="s">
        <v>5</v>
      </c>
      <c r="O50" s="13"/>
      <c r="P50" s="13"/>
      <c r="Q50" s="61"/>
    </row>
    <row r="51" spans="1:17" ht="33.75" x14ac:dyDescent="0.35">
      <c r="A51" s="70" t="s">
        <v>104</v>
      </c>
      <c r="B51" s="69" t="s">
        <v>1</v>
      </c>
      <c r="C51" s="53">
        <v>650</v>
      </c>
      <c r="D51" s="54" t="s">
        <v>12</v>
      </c>
      <c r="E51" s="22"/>
      <c r="F51" s="21"/>
      <c r="G51" s="20"/>
      <c r="H51" s="19">
        <f t="shared" si="13"/>
        <v>0</v>
      </c>
      <c r="I51" s="18"/>
      <c r="J51" s="17">
        <f t="shared" si="8"/>
        <v>0</v>
      </c>
      <c r="K51" s="16"/>
      <c r="L51" s="15">
        <f t="shared" si="9"/>
        <v>0</v>
      </c>
      <c r="M51" s="14">
        <f t="shared" si="10"/>
        <v>0</v>
      </c>
      <c r="N51" s="13" t="s">
        <v>5</v>
      </c>
      <c r="O51" s="13"/>
      <c r="P51" s="13"/>
      <c r="Q51" s="61"/>
    </row>
    <row r="52" spans="1:17" ht="33.75" x14ac:dyDescent="0.35">
      <c r="A52" s="68" t="s">
        <v>88</v>
      </c>
      <c r="B52" s="69" t="s">
        <v>1</v>
      </c>
      <c r="C52" s="53">
        <v>200</v>
      </c>
      <c r="D52" s="54" t="s">
        <v>6</v>
      </c>
      <c r="E52" s="22"/>
      <c r="F52" s="21"/>
      <c r="G52" s="20"/>
      <c r="H52" s="19">
        <f t="shared" si="13"/>
        <v>0</v>
      </c>
      <c r="I52" s="18"/>
      <c r="J52" s="17">
        <f t="shared" si="8"/>
        <v>0</v>
      </c>
      <c r="K52" s="16"/>
      <c r="L52" s="15">
        <f t="shared" si="9"/>
        <v>0</v>
      </c>
      <c r="M52" s="14">
        <f t="shared" si="10"/>
        <v>0</v>
      </c>
      <c r="N52" s="13" t="s">
        <v>5</v>
      </c>
      <c r="O52" s="13"/>
      <c r="P52" s="13"/>
      <c r="Q52" s="61"/>
    </row>
    <row r="53" spans="1:17" ht="33.75" x14ac:dyDescent="0.35">
      <c r="A53" s="68" t="s">
        <v>89</v>
      </c>
      <c r="B53" s="69" t="s">
        <v>1</v>
      </c>
      <c r="C53" s="53">
        <v>380</v>
      </c>
      <c r="D53" s="54" t="s">
        <v>11</v>
      </c>
      <c r="E53" s="22"/>
      <c r="F53" s="21"/>
      <c r="G53" s="20"/>
      <c r="H53" s="19">
        <f t="shared" si="13"/>
        <v>0</v>
      </c>
      <c r="I53" s="18"/>
      <c r="J53" s="17">
        <f t="shared" si="8"/>
        <v>0</v>
      </c>
      <c r="K53" s="16"/>
      <c r="L53" s="15">
        <f t="shared" si="9"/>
        <v>0</v>
      </c>
      <c r="M53" s="14">
        <f t="shared" si="10"/>
        <v>0</v>
      </c>
      <c r="N53" s="13" t="s">
        <v>5</v>
      </c>
      <c r="O53" s="13"/>
      <c r="P53" s="13"/>
      <c r="Q53" s="61"/>
    </row>
    <row r="54" spans="1:17" ht="33.75" x14ac:dyDescent="0.35">
      <c r="A54" s="70" t="s">
        <v>90</v>
      </c>
      <c r="B54" s="69" t="s">
        <v>1</v>
      </c>
      <c r="C54" s="53">
        <v>800</v>
      </c>
      <c r="D54" s="54" t="s">
        <v>6</v>
      </c>
      <c r="E54" s="22"/>
      <c r="F54" s="21"/>
      <c r="G54" s="20"/>
      <c r="H54" s="19">
        <f t="shared" si="13"/>
        <v>0</v>
      </c>
      <c r="I54" s="18"/>
      <c r="J54" s="17">
        <f t="shared" si="8"/>
        <v>0</v>
      </c>
      <c r="K54" s="16"/>
      <c r="L54" s="15">
        <f t="shared" si="9"/>
        <v>0</v>
      </c>
      <c r="M54" s="14">
        <f t="shared" si="10"/>
        <v>0</v>
      </c>
      <c r="N54" s="13" t="s">
        <v>5</v>
      </c>
      <c r="O54" s="13"/>
      <c r="P54" s="13"/>
      <c r="Q54" s="61"/>
    </row>
    <row r="55" spans="1:17" ht="33.75" x14ac:dyDescent="0.35">
      <c r="A55" s="70" t="s">
        <v>91</v>
      </c>
      <c r="B55" s="69" t="s">
        <v>1</v>
      </c>
      <c r="C55" s="53">
        <v>500</v>
      </c>
      <c r="D55" s="54" t="s">
        <v>6</v>
      </c>
      <c r="E55" s="22"/>
      <c r="F55" s="21"/>
      <c r="G55" s="20"/>
      <c r="H55" s="19">
        <f t="shared" si="13"/>
        <v>0</v>
      </c>
      <c r="I55" s="18"/>
      <c r="J55" s="17">
        <f t="shared" si="8"/>
        <v>0</v>
      </c>
      <c r="K55" s="16"/>
      <c r="L55" s="15">
        <f t="shared" si="9"/>
        <v>0</v>
      </c>
      <c r="M55" s="14">
        <f t="shared" si="10"/>
        <v>0</v>
      </c>
      <c r="N55" s="13" t="s">
        <v>5</v>
      </c>
      <c r="O55" s="13"/>
      <c r="P55" s="13"/>
      <c r="Q55" s="61"/>
    </row>
    <row r="56" spans="1:17" ht="33.75" x14ac:dyDescent="0.35">
      <c r="A56" s="68" t="s">
        <v>92</v>
      </c>
      <c r="B56" s="69" t="s">
        <v>1</v>
      </c>
      <c r="C56" s="53">
        <v>1500</v>
      </c>
      <c r="D56" s="54" t="s">
        <v>6</v>
      </c>
      <c r="E56" s="22"/>
      <c r="F56" s="21"/>
      <c r="G56" s="20"/>
      <c r="H56" s="19">
        <f t="shared" si="13"/>
        <v>0</v>
      </c>
      <c r="I56" s="18"/>
      <c r="J56" s="17">
        <f t="shared" si="8"/>
        <v>0</v>
      </c>
      <c r="K56" s="16"/>
      <c r="L56" s="15">
        <f t="shared" si="9"/>
        <v>0</v>
      </c>
      <c r="M56" s="14">
        <f t="shared" si="10"/>
        <v>0</v>
      </c>
      <c r="N56" s="13" t="s">
        <v>5</v>
      </c>
      <c r="O56" s="13"/>
      <c r="P56" s="13"/>
      <c r="Q56" s="61"/>
    </row>
    <row r="57" spans="1:17" ht="33.75" x14ac:dyDescent="0.35">
      <c r="A57" s="68" t="s">
        <v>93</v>
      </c>
      <c r="B57" s="69" t="s">
        <v>1</v>
      </c>
      <c r="C57" s="53">
        <v>100</v>
      </c>
      <c r="D57" s="54" t="s">
        <v>6</v>
      </c>
      <c r="E57" s="22"/>
      <c r="F57" s="21"/>
      <c r="G57" s="20"/>
      <c r="H57" s="19">
        <f>IF(G57=0,0,C57/G57*G57)</f>
        <v>0</v>
      </c>
      <c r="I57" s="18"/>
      <c r="J57" s="17">
        <f t="shared" si="8"/>
        <v>0</v>
      </c>
      <c r="K57" s="16"/>
      <c r="L57" s="15">
        <f t="shared" si="9"/>
        <v>0</v>
      </c>
      <c r="M57" s="14">
        <f t="shared" si="10"/>
        <v>0</v>
      </c>
      <c r="N57" s="13" t="s">
        <v>5</v>
      </c>
      <c r="O57" s="13"/>
      <c r="P57" s="13"/>
      <c r="Q57" s="61"/>
    </row>
    <row r="58" spans="1:17" ht="42.75" customHeight="1" x14ac:dyDescent="0.35">
      <c r="A58" s="68" t="s">
        <v>10</v>
      </c>
      <c r="B58" s="69" t="s">
        <v>3</v>
      </c>
      <c r="C58" s="53">
        <v>20</v>
      </c>
      <c r="D58" s="54" t="s">
        <v>9</v>
      </c>
      <c r="E58" s="22"/>
      <c r="F58" s="23"/>
      <c r="G58" s="20"/>
      <c r="H58" s="19">
        <f t="shared" ref="H58" si="14">IF(G58=0,0,C58/G58*1000)</f>
        <v>0</v>
      </c>
      <c r="I58" s="18"/>
      <c r="J58" s="17">
        <f t="shared" si="8"/>
        <v>0</v>
      </c>
      <c r="K58" s="16"/>
      <c r="L58" s="15">
        <f t="shared" si="9"/>
        <v>0</v>
      </c>
      <c r="M58" s="14">
        <f t="shared" si="10"/>
        <v>0</v>
      </c>
      <c r="N58" s="13" t="s">
        <v>5</v>
      </c>
      <c r="O58" s="13"/>
      <c r="P58" s="66"/>
      <c r="Q58" s="61"/>
    </row>
    <row r="59" spans="1:17" ht="33.75" x14ac:dyDescent="0.35">
      <c r="A59" s="70" t="s">
        <v>94</v>
      </c>
      <c r="B59" s="69" t="s">
        <v>1</v>
      </c>
      <c r="C59" s="53">
        <v>800</v>
      </c>
      <c r="D59" s="54" t="s">
        <v>6</v>
      </c>
      <c r="E59" s="22"/>
      <c r="F59" s="21"/>
      <c r="G59" s="20"/>
      <c r="H59" s="19">
        <f>IF(G59=0,0,C59/G59*G59)</f>
        <v>0</v>
      </c>
      <c r="I59" s="18"/>
      <c r="J59" s="17">
        <f t="shared" si="8"/>
        <v>0</v>
      </c>
      <c r="K59" s="16"/>
      <c r="L59" s="15">
        <f t="shared" si="9"/>
        <v>0</v>
      </c>
      <c r="M59" s="14">
        <f t="shared" si="10"/>
        <v>0</v>
      </c>
      <c r="N59" s="13" t="s">
        <v>5</v>
      </c>
      <c r="O59" s="13"/>
      <c r="P59" s="13"/>
      <c r="Q59" s="61"/>
    </row>
    <row r="60" spans="1:17" ht="33.75" x14ac:dyDescent="0.35">
      <c r="A60" s="68" t="s">
        <v>95</v>
      </c>
      <c r="B60" s="69" t="s">
        <v>1</v>
      </c>
      <c r="C60" s="53">
        <v>800</v>
      </c>
      <c r="D60" s="54" t="s">
        <v>6</v>
      </c>
      <c r="E60" s="22"/>
      <c r="F60" s="21"/>
      <c r="G60" s="20"/>
      <c r="H60" s="19">
        <f t="shared" ref="H60:H66" si="15">IF(G60=0,0,C60/G60*G60)</f>
        <v>0</v>
      </c>
      <c r="I60" s="18"/>
      <c r="J60" s="17">
        <f t="shared" si="8"/>
        <v>0</v>
      </c>
      <c r="K60" s="16"/>
      <c r="L60" s="15">
        <f t="shared" si="9"/>
        <v>0</v>
      </c>
      <c r="M60" s="14">
        <f t="shared" si="10"/>
        <v>0</v>
      </c>
      <c r="N60" s="13" t="s">
        <v>5</v>
      </c>
      <c r="O60" s="13"/>
      <c r="P60" s="13"/>
      <c r="Q60" s="61"/>
    </row>
    <row r="61" spans="1:17" ht="33.75" x14ac:dyDescent="0.35">
      <c r="A61" s="68" t="s">
        <v>96</v>
      </c>
      <c r="B61" s="69" t="s">
        <v>1</v>
      </c>
      <c r="C61" s="53">
        <v>400</v>
      </c>
      <c r="D61" s="54" t="s">
        <v>6</v>
      </c>
      <c r="E61" s="22"/>
      <c r="F61" s="21"/>
      <c r="G61" s="20"/>
      <c r="H61" s="19">
        <f t="shared" si="15"/>
        <v>0</v>
      </c>
      <c r="I61" s="18"/>
      <c r="J61" s="17">
        <f t="shared" si="8"/>
        <v>0</v>
      </c>
      <c r="K61" s="16"/>
      <c r="L61" s="15">
        <f t="shared" si="9"/>
        <v>0</v>
      </c>
      <c r="M61" s="14">
        <f t="shared" si="10"/>
        <v>0</v>
      </c>
      <c r="N61" s="13" t="s">
        <v>5</v>
      </c>
      <c r="O61" s="13"/>
      <c r="P61" s="13"/>
      <c r="Q61" s="61"/>
    </row>
    <row r="62" spans="1:17" ht="33.75" x14ac:dyDescent="0.35">
      <c r="A62" s="68" t="s">
        <v>97</v>
      </c>
      <c r="B62" s="69" t="s">
        <v>1</v>
      </c>
      <c r="C62" s="53">
        <v>600</v>
      </c>
      <c r="D62" s="54" t="s">
        <v>6</v>
      </c>
      <c r="E62" s="22"/>
      <c r="F62" s="21"/>
      <c r="G62" s="20"/>
      <c r="H62" s="19">
        <f t="shared" si="15"/>
        <v>0</v>
      </c>
      <c r="I62" s="18"/>
      <c r="J62" s="17">
        <f t="shared" si="8"/>
        <v>0</v>
      </c>
      <c r="K62" s="16"/>
      <c r="L62" s="15">
        <f t="shared" si="9"/>
        <v>0</v>
      </c>
      <c r="M62" s="14">
        <f t="shared" si="10"/>
        <v>0</v>
      </c>
      <c r="N62" s="13" t="s">
        <v>5</v>
      </c>
      <c r="O62" s="13"/>
      <c r="P62" s="13"/>
      <c r="Q62" s="61"/>
    </row>
    <row r="63" spans="1:17" ht="33.75" x14ac:dyDescent="0.35">
      <c r="A63" s="68" t="s">
        <v>98</v>
      </c>
      <c r="B63" s="69" t="s">
        <v>1</v>
      </c>
      <c r="C63" s="53">
        <v>900</v>
      </c>
      <c r="D63" s="54" t="s">
        <v>6</v>
      </c>
      <c r="E63" s="22"/>
      <c r="F63" s="21"/>
      <c r="G63" s="20"/>
      <c r="H63" s="19">
        <f t="shared" si="15"/>
        <v>0</v>
      </c>
      <c r="I63" s="18"/>
      <c r="J63" s="17">
        <f t="shared" si="8"/>
        <v>0</v>
      </c>
      <c r="K63" s="16"/>
      <c r="L63" s="15">
        <f t="shared" si="9"/>
        <v>0</v>
      </c>
      <c r="M63" s="14">
        <f t="shared" si="10"/>
        <v>0</v>
      </c>
      <c r="N63" s="13" t="s">
        <v>5</v>
      </c>
      <c r="O63" s="13"/>
      <c r="P63" s="13"/>
      <c r="Q63" s="61"/>
    </row>
    <row r="64" spans="1:17" ht="33.75" x14ac:dyDescent="0.35">
      <c r="A64" s="68" t="s">
        <v>99</v>
      </c>
      <c r="B64" s="69" t="s">
        <v>1</v>
      </c>
      <c r="C64" s="53">
        <v>200</v>
      </c>
      <c r="D64" s="54" t="s">
        <v>6</v>
      </c>
      <c r="E64" s="22"/>
      <c r="F64" s="21"/>
      <c r="G64" s="20"/>
      <c r="H64" s="19">
        <f t="shared" si="15"/>
        <v>0</v>
      </c>
      <c r="I64" s="18"/>
      <c r="J64" s="17">
        <f t="shared" si="8"/>
        <v>0</v>
      </c>
      <c r="K64" s="16"/>
      <c r="L64" s="15">
        <f t="shared" si="9"/>
        <v>0</v>
      </c>
      <c r="M64" s="14">
        <f t="shared" si="10"/>
        <v>0</v>
      </c>
      <c r="N64" s="13" t="s">
        <v>5</v>
      </c>
      <c r="O64" s="13"/>
      <c r="P64" s="13"/>
      <c r="Q64" s="61"/>
    </row>
    <row r="65" spans="1:17" ht="33.75" x14ac:dyDescent="0.35">
      <c r="A65" s="68" t="s">
        <v>100</v>
      </c>
      <c r="B65" s="69" t="s">
        <v>1</v>
      </c>
      <c r="C65" s="53">
        <v>200</v>
      </c>
      <c r="D65" s="54" t="s">
        <v>8</v>
      </c>
      <c r="E65" s="22"/>
      <c r="F65" s="21"/>
      <c r="G65" s="20"/>
      <c r="H65" s="19">
        <f t="shared" si="15"/>
        <v>0</v>
      </c>
      <c r="I65" s="18"/>
      <c r="J65" s="17">
        <f t="shared" si="8"/>
        <v>0</v>
      </c>
      <c r="K65" s="16"/>
      <c r="L65" s="15">
        <f t="shared" si="9"/>
        <v>0</v>
      </c>
      <c r="M65" s="14">
        <f t="shared" si="10"/>
        <v>0</v>
      </c>
      <c r="N65" s="13" t="s">
        <v>5</v>
      </c>
      <c r="O65" s="13"/>
      <c r="P65" s="13"/>
      <c r="Q65" s="61"/>
    </row>
    <row r="66" spans="1:17" ht="39.75" customHeight="1" x14ac:dyDescent="0.35">
      <c r="A66" s="68" t="s">
        <v>7</v>
      </c>
      <c r="B66" s="69" t="s">
        <v>1</v>
      </c>
      <c r="C66" s="53">
        <v>450</v>
      </c>
      <c r="D66" s="54" t="s">
        <v>6</v>
      </c>
      <c r="E66" s="22"/>
      <c r="F66" s="21"/>
      <c r="G66" s="20"/>
      <c r="H66" s="19">
        <f t="shared" si="15"/>
        <v>0</v>
      </c>
      <c r="I66" s="18"/>
      <c r="J66" s="17">
        <f t="shared" si="8"/>
        <v>0</v>
      </c>
      <c r="K66" s="16"/>
      <c r="L66" s="15">
        <f t="shared" si="9"/>
        <v>0</v>
      </c>
      <c r="M66" s="14">
        <f t="shared" si="10"/>
        <v>0</v>
      </c>
      <c r="N66" s="13" t="s">
        <v>5</v>
      </c>
      <c r="O66" s="13"/>
      <c r="P66" s="13"/>
      <c r="Q66" s="61"/>
    </row>
    <row r="67" spans="1:17" ht="18" x14ac:dyDescent="0.35">
      <c r="A67" s="12" t="s">
        <v>4</v>
      </c>
      <c r="B67" s="11"/>
      <c r="C67" s="58">
        <f>SUM(C5:C66)</f>
        <v>64960</v>
      </c>
      <c r="D67" s="11"/>
      <c r="E67" s="10"/>
      <c r="F67" s="9"/>
      <c r="G67" s="9"/>
      <c r="H67" s="11"/>
      <c r="I67" s="8"/>
      <c r="J67" s="7">
        <f>SUM(J5:J66)</f>
        <v>0</v>
      </c>
      <c r="K67" s="76"/>
      <c r="L67" s="7">
        <f>SUM(L5:L66)</f>
        <v>0</v>
      </c>
      <c r="M67" s="7">
        <f>SUM(M5:M66)</f>
        <v>0</v>
      </c>
      <c r="N67" s="67"/>
      <c r="O67" s="67"/>
      <c r="P67" s="67"/>
      <c r="Q67" s="67"/>
    </row>
    <row r="68" spans="1:17" ht="55.5" x14ac:dyDescent="0.45">
      <c r="A68" s="6" t="s">
        <v>3</v>
      </c>
      <c r="B68" s="5">
        <f>SUMIF(B5:B66,"KG",C5:C66)</f>
        <v>33980</v>
      </c>
      <c r="J68" s="77" t="s">
        <v>2</v>
      </c>
    </row>
    <row r="69" spans="1:17" ht="24" x14ac:dyDescent="0.45">
      <c r="A69" s="6" t="s">
        <v>1</v>
      </c>
      <c r="B69" s="5">
        <f>SUMIF(B5:B66,"DB",C5:C66)</f>
        <v>30980</v>
      </c>
    </row>
    <row r="70" spans="1:17" ht="24" x14ac:dyDescent="0.45">
      <c r="A70" s="6" t="s">
        <v>0</v>
      </c>
      <c r="B70" s="5">
        <f>SUM(B68:B69)</f>
        <v>64960</v>
      </c>
    </row>
  </sheetData>
  <sheetProtection algorithmName="SHA-512" hashValue="uq/QxT1IN8gahGC/He7Txf0TtCs9cr4wln02aVW3l5kzG589XY2XiBu7l6UEUFVd4xYmWiz7+s9Ob/XHUkWVnQ==" saltValue="u0AcdyNZx233k+VqdXLwlg==" spinCount="100000" sheet="1" formatCells="0" formatColumns="0" formatRows="0" sort="0" autoFilter="0"/>
  <autoFilter ref="B1:B70" xr:uid="{E388E0C3-42A4-4B4F-85AB-E0F24D20EA08}"/>
  <pageMargins left="0" right="0" top="0" bottom="0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Kenyér-pékáru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Palincsár Klaudia</dc:creator>
  <cp:lastModifiedBy>Palincsár Klaudia</cp:lastModifiedBy>
  <dcterms:created xsi:type="dcterms:W3CDTF">2024-07-31T05:41:27Z</dcterms:created>
  <dcterms:modified xsi:type="dcterms:W3CDTF">2024-09-16T11:53:07Z</dcterms:modified>
</cp:coreProperties>
</file>